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60"/>
  </bookViews>
  <sheets>
    <sheet name="Φύλλο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/>
  <c r="F91"/>
  <c r="F92"/>
  <c r="F93"/>
  <c r="F94"/>
  <c r="F95"/>
  <c r="F96"/>
  <c r="F97"/>
  <c r="F98"/>
  <c r="F89"/>
  <c r="F99" l="1"/>
  <c r="F146"/>
  <c r="I146" s="1"/>
  <c r="J146" s="1"/>
  <c r="D178"/>
  <c r="E178"/>
  <c r="F144"/>
  <c r="I144" s="1"/>
  <c r="J144" s="1"/>
  <c r="F145"/>
  <c r="I145" s="1"/>
  <c r="J145" s="1"/>
  <c r="K145" s="1"/>
  <c r="F147"/>
  <c r="I147" s="1"/>
  <c r="J147" s="1"/>
  <c r="F148"/>
  <c r="I148" s="1"/>
  <c r="J148" s="1"/>
  <c r="F149"/>
  <c r="I149" s="1"/>
  <c r="J149" s="1"/>
  <c r="K149" s="1"/>
  <c r="F150"/>
  <c r="I150" s="1"/>
  <c r="F151"/>
  <c r="I151" s="1"/>
  <c r="J151" s="1"/>
  <c r="F152"/>
  <c r="I152" s="1"/>
  <c r="J152" s="1"/>
  <c r="F153"/>
  <c r="I153" s="1"/>
  <c r="J153" s="1"/>
  <c r="K153" s="1"/>
  <c r="F154"/>
  <c r="I154" s="1"/>
  <c r="F155"/>
  <c r="I155" s="1"/>
  <c r="J155" s="1"/>
  <c r="F156"/>
  <c r="I156" s="1"/>
  <c r="J156" s="1"/>
  <c r="F157"/>
  <c r="I157" s="1"/>
  <c r="J157" s="1"/>
  <c r="K157" s="1"/>
  <c r="F158"/>
  <c r="F159"/>
  <c r="I159" s="1"/>
  <c r="J159" s="1"/>
  <c r="F160"/>
  <c r="I160" s="1"/>
  <c r="J160" s="1"/>
  <c r="F161"/>
  <c r="I161" s="1"/>
  <c r="J161" s="1"/>
  <c r="K161" s="1"/>
  <c r="F162"/>
  <c r="I162" s="1"/>
  <c r="J162" s="1"/>
  <c r="F163"/>
  <c r="I163" s="1"/>
  <c r="J163" s="1"/>
  <c r="F164"/>
  <c r="I164" s="1"/>
  <c r="J164" s="1"/>
  <c r="F165"/>
  <c r="I165" s="1"/>
  <c r="J165" s="1"/>
  <c r="K165" s="1"/>
  <c r="F166"/>
  <c r="I166" s="1"/>
  <c r="F167"/>
  <c r="I167" s="1"/>
  <c r="J167" s="1"/>
  <c r="F168"/>
  <c r="I168" s="1"/>
  <c r="J168" s="1"/>
  <c r="F169"/>
  <c r="I169" s="1"/>
  <c r="J169" s="1"/>
  <c r="K169" s="1"/>
  <c r="F170"/>
  <c r="I170" s="1"/>
  <c r="F171"/>
  <c r="I171" s="1"/>
  <c r="J171" s="1"/>
  <c r="F172"/>
  <c r="I172" s="1"/>
  <c r="J172" s="1"/>
  <c r="F173"/>
  <c r="I173" s="1"/>
  <c r="J173" s="1"/>
  <c r="K173" s="1"/>
  <c r="F174"/>
  <c r="I174" s="1"/>
  <c r="F175"/>
  <c r="I175" s="1"/>
  <c r="J175" s="1"/>
  <c r="F176"/>
  <c r="I176" s="1"/>
  <c r="J176" s="1"/>
  <c r="F177"/>
  <c r="I177" s="1"/>
  <c r="J177" s="1"/>
  <c r="K177" s="1"/>
  <c r="I158"/>
  <c r="F143"/>
  <c r="D203"/>
  <c r="E203"/>
  <c r="F201"/>
  <c r="F202"/>
  <c r="F200"/>
  <c r="D196"/>
  <c r="E196"/>
  <c r="F194"/>
  <c r="I194" s="1"/>
  <c r="F195"/>
  <c r="I195" s="1"/>
  <c r="J195" s="1"/>
  <c r="K195" s="1"/>
  <c r="F193"/>
  <c r="D189"/>
  <c r="E189"/>
  <c r="F182"/>
  <c r="F189" s="1"/>
  <c r="F138"/>
  <c r="F139" s="1"/>
  <c r="J187"/>
  <c r="I183"/>
  <c r="I184"/>
  <c r="I185"/>
  <c r="J185" s="1"/>
  <c r="I186"/>
  <c r="J186" s="1"/>
  <c r="I187"/>
  <c r="I188"/>
  <c r="J188" s="1"/>
  <c r="D134"/>
  <c r="E134"/>
  <c r="F131"/>
  <c r="F132"/>
  <c r="F130"/>
  <c r="I182" l="1"/>
  <c r="J182" s="1"/>
  <c r="F196"/>
  <c r="I143"/>
  <c r="J143" s="1"/>
  <c r="K143" s="1"/>
  <c r="F178"/>
  <c r="F134"/>
  <c r="I138"/>
  <c r="I139" s="1"/>
  <c r="F203"/>
  <c r="K187"/>
  <c r="J183"/>
  <c r="K183" s="1"/>
  <c r="K188"/>
  <c r="J184"/>
  <c r="K184" s="1"/>
  <c r="K162"/>
  <c r="K146"/>
  <c r="J174"/>
  <c r="K174" s="1"/>
  <c r="J158"/>
  <c r="K158" s="1"/>
  <c r="J170"/>
  <c r="K170" s="1"/>
  <c r="J154"/>
  <c r="K154" s="1"/>
  <c r="J166"/>
  <c r="K166" s="1"/>
  <c r="J150"/>
  <c r="K150" s="1"/>
  <c r="K176"/>
  <c r="K172"/>
  <c r="K168"/>
  <c r="K164"/>
  <c r="K160"/>
  <c r="K156"/>
  <c r="K152"/>
  <c r="K148"/>
  <c r="K144"/>
  <c r="K175"/>
  <c r="K171"/>
  <c r="K167"/>
  <c r="K163"/>
  <c r="K159"/>
  <c r="K155"/>
  <c r="K151"/>
  <c r="K147"/>
  <c r="K186"/>
  <c r="K185"/>
  <c r="I193"/>
  <c r="J193" s="1"/>
  <c r="J194"/>
  <c r="K194" s="1"/>
  <c r="K182"/>
  <c r="F122"/>
  <c r="I122" s="1"/>
  <c r="J122" s="1"/>
  <c r="K122" s="1"/>
  <c r="D125"/>
  <c r="E125"/>
  <c r="F124"/>
  <c r="I124" s="1"/>
  <c r="F123"/>
  <c r="I123" s="1"/>
  <c r="F121"/>
  <c r="I121" s="1"/>
  <c r="I120"/>
  <c r="F119"/>
  <c r="I119" s="1"/>
  <c r="F118"/>
  <c r="I118" s="1"/>
  <c r="F117"/>
  <c r="I117" s="1"/>
  <c r="F116"/>
  <c r="I116" s="1"/>
  <c r="F115"/>
  <c r="I115" s="1"/>
  <c r="F114"/>
  <c r="I114" s="1"/>
  <c r="F113"/>
  <c r="I113" s="1"/>
  <c r="F112"/>
  <c r="I112" s="1"/>
  <c r="F111"/>
  <c r="I111" s="1"/>
  <c r="F110"/>
  <c r="I110" s="1"/>
  <c r="F109"/>
  <c r="I109" s="1"/>
  <c r="F108"/>
  <c r="I108" s="1"/>
  <c r="F107"/>
  <c r="I107" s="1"/>
  <c r="F106"/>
  <c r="I106" s="1"/>
  <c r="F105"/>
  <c r="I105" s="1"/>
  <c r="F104"/>
  <c r="I104" s="1"/>
  <c r="F103"/>
  <c r="I103" s="1"/>
  <c r="I90"/>
  <c r="I91"/>
  <c r="I92"/>
  <c r="J92" s="1"/>
  <c r="K92" s="1"/>
  <c r="I93"/>
  <c r="I94"/>
  <c r="I95"/>
  <c r="J95" s="1"/>
  <c r="K95" s="1"/>
  <c r="I96"/>
  <c r="J96" s="1"/>
  <c r="K96" s="1"/>
  <c r="I97"/>
  <c r="I98"/>
  <c r="I89"/>
  <c r="D99"/>
  <c r="E99"/>
  <c r="C203"/>
  <c r="I202"/>
  <c r="J202" s="1"/>
  <c r="K202" s="1"/>
  <c r="I201"/>
  <c r="I200"/>
  <c r="J200" s="1"/>
  <c r="K200" s="1"/>
  <c r="C196"/>
  <c r="C189"/>
  <c r="C178"/>
  <c r="J138"/>
  <c r="C134"/>
  <c r="I133"/>
  <c r="J133" s="1"/>
  <c r="K133" s="1"/>
  <c r="I132"/>
  <c r="J132" s="1"/>
  <c r="K132" s="1"/>
  <c r="I131"/>
  <c r="J131" s="1"/>
  <c r="I130"/>
  <c r="J130" s="1"/>
  <c r="K130" s="1"/>
  <c r="C125"/>
  <c r="C99"/>
  <c r="F4"/>
  <c r="I4" s="1"/>
  <c r="F5"/>
  <c r="I5" s="1"/>
  <c r="F6"/>
  <c r="I6" s="1"/>
  <c r="J6" s="1"/>
  <c r="K6" s="1"/>
  <c r="F7"/>
  <c r="F8"/>
  <c r="I8" s="1"/>
  <c r="F9"/>
  <c r="I9" s="1"/>
  <c r="F10"/>
  <c r="I10" s="1"/>
  <c r="F11"/>
  <c r="I11" s="1"/>
  <c r="F12"/>
  <c r="I12" s="1"/>
  <c r="F13"/>
  <c r="I13" s="1"/>
  <c r="F14"/>
  <c r="I14" s="1"/>
  <c r="F15"/>
  <c r="I15" s="1"/>
  <c r="F16"/>
  <c r="I16" s="1"/>
  <c r="F17"/>
  <c r="I17" s="1"/>
  <c r="F18"/>
  <c r="I18" s="1"/>
  <c r="F19"/>
  <c r="I19" s="1"/>
  <c r="F20"/>
  <c r="I20" s="1"/>
  <c r="F21"/>
  <c r="I21" s="1"/>
  <c r="F22"/>
  <c r="I22" s="1"/>
  <c r="F23"/>
  <c r="I23" s="1"/>
  <c r="F24"/>
  <c r="I24" s="1"/>
  <c r="F25"/>
  <c r="I25" s="1"/>
  <c r="F26"/>
  <c r="I26" s="1"/>
  <c r="F27"/>
  <c r="I27" s="1"/>
  <c r="F28"/>
  <c r="I28" s="1"/>
  <c r="F29"/>
  <c r="I29" s="1"/>
  <c r="F30"/>
  <c r="I30" s="1"/>
  <c r="F31"/>
  <c r="I31" s="1"/>
  <c r="F32"/>
  <c r="I32" s="1"/>
  <c r="F33"/>
  <c r="I33" s="1"/>
  <c r="F34"/>
  <c r="F35"/>
  <c r="I35" s="1"/>
  <c r="F36"/>
  <c r="I36" s="1"/>
  <c r="J36" s="1"/>
  <c r="F37"/>
  <c r="I37" s="1"/>
  <c r="J37" s="1"/>
  <c r="F38"/>
  <c r="I38" s="1"/>
  <c r="F39"/>
  <c r="I39" s="1"/>
  <c r="F40"/>
  <c r="I40" s="1"/>
  <c r="J40" s="1"/>
  <c r="F41"/>
  <c r="I41" s="1"/>
  <c r="J41" s="1"/>
  <c r="F42"/>
  <c r="I42" s="1"/>
  <c r="F43"/>
  <c r="I43" s="1"/>
  <c r="F44"/>
  <c r="I44" s="1"/>
  <c r="J44" s="1"/>
  <c r="F45"/>
  <c r="I45" s="1"/>
  <c r="J45" s="1"/>
  <c r="K45" s="1"/>
  <c r="F46"/>
  <c r="I46" s="1"/>
  <c r="J46" s="1"/>
  <c r="F47"/>
  <c r="I47" s="1"/>
  <c r="F48"/>
  <c r="I48" s="1"/>
  <c r="J48" s="1"/>
  <c r="F49"/>
  <c r="I49" s="1"/>
  <c r="J49" s="1"/>
  <c r="F50"/>
  <c r="I50" s="1"/>
  <c r="J50" s="1"/>
  <c r="F51"/>
  <c r="I51" s="1"/>
  <c r="F52"/>
  <c r="I52" s="1"/>
  <c r="F53"/>
  <c r="I53" s="1"/>
  <c r="J53" s="1"/>
  <c r="F54"/>
  <c r="I54" s="1"/>
  <c r="J54" s="1"/>
  <c r="F55"/>
  <c r="I55" s="1"/>
  <c r="F56"/>
  <c r="I56" s="1"/>
  <c r="F57"/>
  <c r="I57" s="1"/>
  <c r="J57" s="1"/>
  <c r="F58"/>
  <c r="I58" s="1"/>
  <c r="J58" s="1"/>
  <c r="F59"/>
  <c r="I59" s="1"/>
  <c r="F60"/>
  <c r="I60" s="1"/>
  <c r="J60" s="1"/>
  <c r="F61"/>
  <c r="I61" s="1"/>
  <c r="J61" s="1"/>
  <c r="F62"/>
  <c r="I62" s="1"/>
  <c r="J62" s="1"/>
  <c r="F63"/>
  <c r="I63" s="1"/>
  <c r="F64"/>
  <c r="I64" s="1"/>
  <c r="J64" s="1"/>
  <c r="F65"/>
  <c r="I65" s="1"/>
  <c r="J65" s="1"/>
  <c r="F66"/>
  <c r="I66" s="1"/>
  <c r="J66" s="1"/>
  <c r="F67"/>
  <c r="I67" s="1"/>
  <c r="F68"/>
  <c r="I68" s="1"/>
  <c r="F69"/>
  <c r="I69" s="1"/>
  <c r="J69" s="1"/>
  <c r="F70"/>
  <c r="I70" s="1"/>
  <c r="J70" s="1"/>
  <c r="F71"/>
  <c r="I71" s="1"/>
  <c r="F72"/>
  <c r="I72" s="1"/>
  <c r="J72" s="1"/>
  <c r="F73"/>
  <c r="I73" s="1"/>
  <c r="J73" s="1"/>
  <c r="F74"/>
  <c r="I74" s="1"/>
  <c r="J74" s="1"/>
  <c r="F75"/>
  <c r="I75" s="1"/>
  <c r="F76"/>
  <c r="I76" s="1"/>
  <c r="J76" s="1"/>
  <c r="F77"/>
  <c r="I77" s="1"/>
  <c r="J77" s="1"/>
  <c r="F78"/>
  <c r="I78" s="1"/>
  <c r="J78" s="1"/>
  <c r="F79"/>
  <c r="I79" s="1"/>
  <c r="F80"/>
  <c r="I80" s="1"/>
  <c r="J80" s="1"/>
  <c r="F81"/>
  <c r="I81" s="1"/>
  <c r="J81" s="1"/>
  <c r="F82"/>
  <c r="I82" s="1"/>
  <c r="J82" s="1"/>
  <c r="F83"/>
  <c r="I83" s="1"/>
  <c r="F84"/>
  <c r="I84" s="1"/>
  <c r="F3"/>
  <c r="I3" s="1"/>
  <c r="J3" s="1"/>
  <c r="K3" s="1"/>
  <c r="I34"/>
  <c r="J34" s="1"/>
  <c r="E85"/>
  <c r="D85"/>
  <c r="C85"/>
  <c r="I196" l="1"/>
  <c r="K193"/>
  <c r="J89"/>
  <c r="K89" s="1"/>
  <c r="I203"/>
  <c r="F125"/>
  <c r="J124"/>
  <c r="K124" s="1"/>
  <c r="J115"/>
  <c r="K115" s="1"/>
  <c r="J111"/>
  <c r="K111" s="1"/>
  <c r="J119"/>
  <c r="K119" s="1"/>
  <c r="J107"/>
  <c r="K107" s="1"/>
  <c r="J123"/>
  <c r="K123" s="1"/>
  <c r="J118"/>
  <c r="K118" s="1"/>
  <c r="J114"/>
  <c r="K114" s="1"/>
  <c r="J110"/>
  <c r="K110" s="1"/>
  <c r="J106"/>
  <c r="K106" s="1"/>
  <c r="J121"/>
  <c r="K121" s="1"/>
  <c r="J117"/>
  <c r="K117" s="1"/>
  <c r="J113"/>
  <c r="K113" s="1"/>
  <c r="J109"/>
  <c r="K109" s="1"/>
  <c r="J105"/>
  <c r="K105" s="1"/>
  <c r="J120"/>
  <c r="K120" s="1"/>
  <c r="J116"/>
  <c r="K116" s="1"/>
  <c r="J112"/>
  <c r="K112" s="1"/>
  <c r="J108"/>
  <c r="K108" s="1"/>
  <c r="J104"/>
  <c r="K104" s="1"/>
  <c r="J103"/>
  <c r="K103" s="1"/>
  <c r="I125"/>
  <c r="J139"/>
  <c r="K138"/>
  <c r="K139" s="1"/>
  <c r="F85"/>
  <c r="J90"/>
  <c r="K90" s="1"/>
  <c r="J196"/>
  <c r="J94"/>
  <c r="K94" s="1"/>
  <c r="K48"/>
  <c r="K64"/>
  <c r="K80"/>
  <c r="J56"/>
  <c r="K56" s="1"/>
  <c r="I189"/>
  <c r="J97"/>
  <c r="K97" s="1"/>
  <c r="J93"/>
  <c r="K93" s="1"/>
  <c r="K72"/>
  <c r="I7"/>
  <c r="J7" s="1"/>
  <c r="K7" s="1"/>
  <c r="K60"/>
  <c r="K76"/>
  <c r="J84"/>
  <c r="K84" s="1"/>
  <c r="J68"/>
  <c r="K68" s="1"/>
  <c r="J52"/>
  <c r="K52" s="1"/>
  <c r="I134"/>
  <c r="J91"/>
  <c r="K91" s="1"/>
  <c r="J98"/>
  <c r="K98" s="1"/>
  <c r="J134"/>
  <c r="K131"/>
  <c r="K134" s="1"/>
  <c r="J178"/>
  <c r="I178"/>
  <c r="I99"/>
  <c r="K178"/>
  <c r="J201"/>
  <c r="J83"/>
  <c r="K83" s="1"/>
  <c r="J75"/>
  <c r="K75" s="1"/>
  <c r="J67"/>
  <c r="K67" s="1"/>
  <c r="J59"/>
  <c r="K59" s="1"/>
  <c r="J47"/>
  <c r="K47" s="1"/>
  <c r="J79"/>
  <c r="K79" s="1"/>
  <c r="J71"/>
  <c r="K71" s="1"/>
  <c r="J63"/>
  <c r="K63" s="1"/>
  <c r="J55"/>
  <c r="K55" s="1"/>
  <c r="J51"/>
  <c r="K51" s="1"/>
  <c r="J43"/>
  <c r="K43" s="1"/>
  <c r="J39"/>
  <c r="K39" s="1"/>
  <c r="J35"/>
  <c r="K35" s="1"/>
  <c r="J31"/>
  <c r="K31" s="1"/>
  <c r="J27"/>
  <c r="K27" s="1"/>
  <c r="J23"/>
  <c r="K23" s="1"/>
  <c r="J19"/>
  <c r="K19" s="1"/>
  <c r="J15"/>
  <c r="K15" s="1"/>
  <c r="J11"/>
  <c r="K11" s="1"/>
  <c r="J30"/>
  <c r="K30" s="1"/>
  <c r="J22"/>
  <c r="K22" s="1"/>
  <c r="J18"/>
  <c r="K18" s="1"/>
  <c r="J10"/>
  <c r="K10" s="1"/>
  <c r="K34"/>
  <c r="J42"/>
  <c r="K42" s="1"/>
  <c r="J38"/>
  <c r="K38" s="1"/>
  <c r="J33"/>
  <c r="K33" s="1"/>
  <c r="J29"/>
  <c r="K29" s="1"/>
  <c r="J25"/>
  <c r="K25" s="1"/>
  <c r="J21"/>
  <c r="K21" s="1"/>
  <c r="J17"/>
  <c r="K17" s="1"/>
  <c r="J13"/>
  <c r="K13" s="1"/>
  <c r="J9"/>
  <c r="K9" s="1"/>
  <c r="J5"/>
  <c r="K5" s="1"/>
  <c r="K82"/>
  <c r="K78"/>
  <c r="K74"/>
  <c r="K70"/>
  <c r="K66"/>
  <c r="K62"/>
  <c r="K58"/>
  <c r="K54"/>
  <c r="K50"/>
  <c r="K46"/>
  <c r="K41"/>
  <c r="K37"/>
  <c r="J26"/>
  <c r="K26" s="1"/>
  <c r="J14"/>
  <c r="K14" s="1"/>
  <c r="J32"/>
  <c r="K32" s="1"/>
  <c r="J28"/>
  <c r="K28" s="1"/>
  <c r="J24"/>
  <c r="K24" s="1"/>
  <c r="J20"/>
  <c r="K20" s="1"/>
  <c r="J16"/>
  <c r="K16" s="1"/>
  <c r="J12"/>
  <c r="K12" s="1"/>
  <c r="J8"/>
  <c r="K8" s="1"/>
  <c r="J4"/>
  <c r="K4" s="1"/>
  <c r="K81"/>
  <c r="K77"/>
  <c r="K73"/>
  <c r="K69"/>
  <c r="K65"/>
  <c r="K61"/>
  <c r="K57"/>
  <c r="K53"/>
  <c r="K49"/>
  <c r="K44"/>
  <c r="K40"/>
  <c r="K36"/>
  <c r="I85"/>
  <c r="K196" l="1"/>
  <c r="J189"/>
  <c r="J85"/>
  <c r="K189"/>
  <c r="K99"/>
  <c r="J99"/>
  <c r="J125"/>
  <c r="K125"/>
  <c r="K201"/>
  <c r="K203" s="1"/>
  <c r="J203"/>
  <c r="I205"/>
  <c r="K85"/>
  <c r="K205" l="1"/>
  <c r="J205"/>
</calcChain>
</file>

<file path=xl/sharedStrings.xml><?xml version="1.0" encoding="utf-8"?>
<sst xmlns="http://schemas.openxmlformats.org/spreadsheetml/2006/main" count="460" uniqueCount="201">
  <si>
    <t>Α/Α</t>
  </si>
  <si>
    <t>ΕΙΔΟΣ</t>
  </si>
  <si>
    <t>ΠΑΡΑΡΤΗΜΑ ΚΑΡΔΙΤΣΑΣ ΠΡΟΥΠΟΛΟΓΙΣΜΟΣ ΚΑΤΑΝΑΛΩΣΗΣ</t>
  </si>
  <si>
    <t>ΠΑΡΑΡΤΗΜΑ ΤΡΙΚΑΛΩΝ ΠΡΟΥΠΟΛΟΓΙΣΜΟΣ ΚΑΤΑΝΑΛΩΣΗΣ</t>
  </si>
  <si>
    <t xml:space="preserve">ΣΥΝΟΛΙΚΟΣ ΠΡΟΥΠΟΛΟΓΙΣΜΟΣ ΚΑΤΑΝΑΛΩΣΗΣ  </t>
  </si>
  <si>
    <t>ΜΟΝΑΔΑ ΜΕΤΡΗΣΗΣ</t>
  </si>
  <si>
    <t>ΤΙΜΗ ΜΟΝΑΔΟΣ ΧΩΡΙΣ ΦΠΑ</t>
  </si>
  <si>
    <t>ΣΥΝΟΛΙΚΗ ΑΞΙΑ ΑΝΕΥ  ΦΠΑ</t>
  </si>
  <si>
    <t>Φ.Π.Α. 13%-24%</t>
  </si>
  <si>
    <t>ΓΕΝΙΚΟ ΣΥΝΟΛΟ ΜΕ Φ.Π.Α.</t>
  </si>
  <si>
    <t>ΖΑΧΑΡΗ ΛΕΥΚΗ ΚΡΥΣΤΑΛΛΙΚΗ 1 ΚΙΛΟΥ</t>
  </si>
  <si>
    <t>ΡΥΖΙ ΚΑΡΟΛΙΝΑ 500 ΓΡ</t>
  </si>
  <si>
    <t>ΡΥΖΙ ΜΠΟΝΕΤ 500ΓΡ</t>
  </si>
  <si>
    <t>ΜΑΚΑΡΟΝΙ ΚΟΦΤΟ 500ΓΡ</t>
  </si>
  <si>
    <t>ΜΑΚΑΡΟΝΙΑ Ν3 500ΓΡ</t>
  </si>
  <si>
    <t>ΚΡΙΘΑΡΑΚΙ ΜΕΤΡΙΟ 500ΓΡ</t>
  </si>
  <si>
    <t>ΦΙΔΕΣ 500ΓΡ</t>
  </si>
  <si>
    <t>ΧΥΛΟΠΙΤΕΣ 500ΓΡ</t>
  </si>
  <si>
    <t>ΑΣΤΡΑΚΙ 500ΓΡ</t>
  </si>
  <si>
    <t>ΦΑΚΕΣ ΜΕΤΡΙΕΣ 500ΓΡ</t>
  </si>
  <si>
    <t>ΦΑΣΟΛΙΑ ΜΕΤΡΙΑ 500ΓΡ</t>
  </si>
  <si>
    <t>ΦΑΣΟΛΙΑ ΓΙΓΑΝΤΕΣ 500ΓΡ</t>
  </si>
  <si>
    <t>ΣΑΛΤΣΑ ΤΟΜΑΤΟΠΕΛΤΕ (ΔΙΠΛΗΣ ΣΥΜΠΥΚΝΩΣΗΣ) ΚΙΛΟΥ (25%-30%)</t>
  </si>
  <si>
    <t xml:space="preserve"> ΧΥΜΟΣ ΝΤΟΜΑΤΑΣ ΣΕ ΣΥΣΚΕΥΑΣΙΑ 500 ΓΡ.</t>
  </si>
  <si>
    <t>ΑΛΑΤΙ ΜΑΓΕΙΡΙΚΟ 1 ΚΙΛΟΥ</t>
  </si>
  <si>
    <t>ΞΥΔΙ 400ΓΡ</t>
  </si>
  <si>
    <t>ΧΥΜΟΣ ΛΕΜΟΝΙ 400ΓΡ</t>
  </si>
  <si>
    <t>ΑΛΕΥΡΙ ΓΙΑ ΟΛΕΣ ΤΙΣ ΧΡΗΣΕΙΣ 1 ΚΙΛΟΥ</t>
  </si>
  <si>
    <t>ΡΙΓΑΝΗ 1 ΚΙΛΟΥ</t>
  </si>
  <si>
    <t>ΚΟΚΚΙΝΟ ΓΛΥΚΟ ΜΠΟΥΚΟΒΟ 1 ΚΙΛΟΥ</t>
  </si>
  <si>
    <t xml:space="preserve">ΠΙΠΕΡΙ ΜΑΥΡΟ 1 ΚΙΛΟ </t>
  </si>
  <si>
    <t>ΤΡΑΧΑΝΑΣ ΞΙΝΟΣ</t>
  </si>
  <si>
    <t>ΚΑΝΕΛΑ ΤΡΙΜΜΕΝΗ</t>
  </si>
  <si>
    <t xml:space="preserve">ΡΕΒΥΘΙΑ ΑΠΟΦΛΕΙΩΜΕΝΑ </t>
  </si>
  <si>
    <t>ΑΛΕΥΡΙ ΤΥΠΟΥ ΦΑΡΙΝΑ  ΣΕ ΣΥΣΚ. 500γρ.</t>
  </si>
  <si>
    <t>ΔΙΑΦΟΡΑ ΑΝΑΨΥΚΤΙΚΑ 1.5LT</t>
  </si>
  <si>
    <t>ΑΝΘΟΣ ΑΡΑΒΟΣΙΤΟΥ ΒΑΝΙΛΙΑ 160 Η 180ΓΡ</t>
  </si>
  <si>
    <t>ΤΡΑΧΑΝΑΣ ΓΛΥΚΟΣ ΣΥΣΚ. 500γρ</t>
  </si>
  <si>
    <t xml:space="preserve">ΜΕΛΙ ΑΝΘΕΩΝ </t>
  </si>
  <si>
    <t>ΚΟΡΝ ΦΛΕΙΚΣ</t>
  </si>
  <si>
    <t>ΜΑΡΜΕΛΑΔΑ ΔΙΑΦΟΡΑ ΦΡΟΥΤΑ</t>
  </si>
  <si>
    <t>ΒΑΦΗ ΑΥΓΩΝ</t>
  </si>
  <si>
    <t>ΠΟΥΡΕΣ ΠΑΤΑΤΑΣ ΣΥΣΚ. 125γρ</t>
  </si>
  <si>
    <t>ΚΑΚΑΟ ΣΕ ΣΚΟΝΗ 1 ΚΙΛΟΥ</t>
  </si>
  <si>
    <t>ΤΟΝΟΣ ΣΕ ΛΑΔΙ ΣΥΣΚ 1705 gr</t>
  </si>
  <si>
    <t xml:space="preserve"> ΦΥΣΙΚΟΣ ΧΥΜΟΣ ΠΟΡΤΟΚΑΛΙ 1 LT</t>
  </si>
  <si>
    <t>ΚΑΦΕΣ ΕΛΛΗΝΙΚΟΣ ΣΥΣΚ. 200γρ</t>
  </si>
  <si>
    <t>ΝΕΡΟ ΕΜΦΙΑΛΩΜΕΝΟ 0.5LT</t>
  </si>
  <si>
    <t>ΠΙΠΕΡΙΕΣ ΦΛΩΡΙΝΗΣ ΨΗΤΕΣ ΣΕ ΒΑΖΟ 500γρ</t>
  </si>
  <si>
    <t>ΜΟΥΣΤΑΡΔΑ 500ΓΡ</t>
  </si>
  <si>
    <t>ΠΡΑΛΙΝΑ ΦΟΥΝΤΟΥΚΙΟΥ</t>
  </si>
  <si>
    <t xml:space="preserve">ΜΑΓΙΟΝΕΖΑ </t>
  </si>
  <si>
    <t xml:space="preserve">ΚΡΑΣΙ ΛΕΥΚΟ ΑΡΕΤΣΙΝΩΤΟ </t>
  </si>
  <si>
    <t xml:space="preserve">ΚΟΥΒΕΡΤΟΥΡΑ ΣΟΚΟΛΑΤΑ </t>
  </si>
  <si>
    <t>ΚΡΕΜΑ ΓΑΛΑΚΤΟΣ 35%ΛΙΠΑΡΑ</t>
  </si>
  <si>
    <t>ΚΟΜΠΟΣΤΑ ΡΟΔΑΚΙΝΟ 825 ΓΡ.</t>
  </si>
  <si>
    <t>ΖΩΜΟΣ ΚΟΤΟΠΟΥΛΟΥ</t>
  </si>
  <si>
    <t xml:space="preserve">ΓΑΛΟΠΟΥΛΑ ΣΕ ΦΕΤΕΣ ΚΑΠΝΙΣΤΗ </t>
  </si>
  <si>
    <t>ΛΟΥΚΑΝΙΚΑ ΧΩΡΙΑΤΙΚΑ</t>
  </si>
  <si>
    <t>ΚΟΥΒΕΡΤΟΥΡΑ ΣΟΚΟΛΑΤΑ ΛΕΥΚΗ</t>
  </si>
  <si>
    <t>ΒΙΔΕΣ ΣΥΣΚ. 500γρ</t>
  </si>
  <si>
    <t>ΤΣΑΙ ΒΟΥΝΟΥ</t>
  </si>
  <si>
    <t>ΚΙΜΙΝΟ</t>
  </si>
  <si>
    <t xml:space="preserve">ΝΕΣ ΚΑΦΕΣ  ΜΕ ΚΑΙ ΧΩΡΙΣ ΚΑΦΕΙΝΗ </t>
  </si>
  <si>
    <t>ΠΑΓΩΤΟ ΔΙΑΦΟΡΕΣ ΓΕΥΣΕΙΣ</t>
  </si>
  <si>
    <t>ΚΕΤΣΑΠ 500ΓΡ</t>
  </si>
  <si>
    <t>ΣΙΜΙΓΔΑΛΙ ΧΟΝΔΡΟ 500 ΓΡ</t>
  </si>
  <si>
    <t>ΛΟΥΚΑΝΙΚΑ ΦΡΑΝΚΦΟΥΡΤΗΣ</t>
  </si>
  <si>
    <t xml:space="preserve">ΓΑΛΑ ΣΥΜΠΥΚΝΩΜΕΝΟ ΖΑΧΑΡΟΥΧΟ ΣΥΣΚ. 400gr </t>
  </si>
  <si>
    <t>ΚΡΕΜΑ ΠΑΡΑΣΚΕΥΗΣ ΣΑΝΤΙΓΥ ΦΥΤΙΚΗ ΜΕ ΦΥΣΙΚΑ ΓΛΥΚΑΝΤΙΚΑ ΣΥΣΚ. 250Gr</t>
  </si>
  <si>
    <t>ΚΑΡΥ</t>
  </si>
  <si>
    <t>ΦΡΥΓΑΝΙΑ ΤΡΙΜΜΕΝΗ 350 ΓΡ</t>
  </si>
  <si>
    <t>ΚΟΡΝ ΦΛΑΟΥΡ 200 γρ</t>
  </si>
  <si>
    <t>ΜΠΙΣΚΟΤΑ ΤΥΠΟΥ ΠΤΙ-ΜΠΕΡ 225γρ</t>
  </si>
  <si>
    <t>ΒΑΝΙΛΙΑ ΣΚΟΝΗ ( ΣΑΚ. 4 ΤΕΜ)</t>
  </si>
  <si>
    <t>ΚΟΚΚΙΝΟ ΠΙΠΕΡΙ</t>
  </si>
  <si>
    <t>ΦΥΛΛΟ ΚΡΟΥΣΤΑΣ</t>
  </si>
  <si>
    <t>ΜΑΓΙΑ ΞΗΡΗ  9 ΓΡΑΜ</t>
  </si>
  <si>
    <t>ΤΣΑΙ ΜΑΥΡΟ 1 ΚΙΛΟΥ</t>
  </si>
  <si>
    <t>ΚΟΡΝ ΦΛΑΟΥΕΡ ΣΑΚΟΣ 25 ΚΙΛΩΝ</t>
  </si>
  <si>
    <t>ΦΡΟΥΤΟΚΡΕΜΕΣ 300 ΓΡ.</t>
  </si>
  <si>
    <t>ΡΥΖΑΛΕΥΡΟ 350ΓΡ.</t>
  </si>
  <si>
    <t>ΓΑΛΑ 2ΗΣ ΒΡΕΦΙΚΗΣ ΗΛΙΚΙΑΣ 800ΓΡ</t>
  </si>
  <si>
    <t>BAKING POWDER 200 ΓΡ</t>
  </si>
  <si>
    <t>ΚΥΒΟΙ ΖΩΜΟΥ ΒΟΔΙΝΟΥ ΣΕ ΣΥΣΚΕΥΑΣΙΑ12 ΤΜΧ</t>
  </si>
  <si>
    <t>ΜΟΣΧΟΚΑΡΥΔΟ ΤΡΙΜΕΝΟ</t>
  </si>
  <si>
    <t xml:space="preserve">ΒΑΝΙΛΙΝΗ ΣΚΟΝΗ 1 ΚΙΛΟΥ </t>
  </si>
  <si>
    <t>ΧΥΜΟΣ ΑΝΑΜΕΙΚΤΟΣ 0.25LT</t>
  </si>
  <si>
    <t>ΜΑΚΑΡΟΝΙΑ Ν6 500ΓΡ</t>
  </si>
  <si>
    <t>MAΚΑΡΟΝΙΑ Νο 10  500ΓΡ.</t>
  </si>
  <si>
    <t>ΤΟΜΑΤΑΚΙ ΨΙΛΟΚΟΜΜΕΝΟ ΤΕΜ.2,5 ΚΙΛΩΝ</t>
  </si>
  <si>
    <t>ΤΣΑΙ  ΣΕ ΦΑΚΕΛΑΚΙΑ ΤΩΝ 100 ΤΜΧ</t>
  </si>
  <si>
    <t>ΣΥΝΟΛΟ ΠΟΣΟΤΗΤΩΝ</t>
  </si>
  <si>
    <t>ΠΑΡΑΡΤΗΜΑ ΛΑΡΙΣΑΣ (ΔΟΜΗ ΑΜΠΕΛΩΝΑ) ΠΡΟΥΠΟΛΟΓΙΣΜΟΣ ΚΑΤΑΝΑΛΩΣΗΣ</t>
  </si>
  <si>
    <t>ΚΙΛΑ</t>
  </si>
  <si>
    <t>ΤΜΧ</t>
  </si>
  <si>
    <t>ΤΕΜ</t>
  </si>
  <si>
    <t xml:space="preserve">ΛΙΤΡΑ </t>
  </si>
  <si>
    <t xml:space="preserve">ΚΙΛΑ </t>
  </si>
  <si>
    <t>ΠΑΚ.</t>
  </si>
  <si>
    <t>ΣΥΣΚ</t>
  </si>
  <si>
    <t>ΣΥΝΟΛΟ</t>
  </si>
  <si>
    <t>Φ.Π.Α. 13%</t>
  </si>
  <si>
    <t>ΓΑΛΑ ΠΑΣΤΕΡΙΩΜΕΝΟ 3.5%ΛΙΠΑΡΑ 10LT</t>
  </si>
  <si>
    <t>ΓΙΑΟΥΡΤΙ ΑΓΕΛΑΔΟΣ 5LT</t>
  </si>
  <si>
    <t>ΚΡΕΜΑ ΓΑΛΑΚΤΟΣ  35%</t>
  </si>
  <si>
    <t>ΤΥΡΙ GOUDA ΣΕ ΦΕΤΕΣ</t>
  </si>
  <si>
    <t>ΑΡΤΟΣ ΧΩΡΙΑΤΙΚΟΣ 1ΚΙΛΟΥ</t>
  </si>
  <si>
    <t>ΦΡΥΓΑΝΙΑ  1 ΚΙΛΟΥ</t>
  </si>
  <si>
    <t>ΨΩΜΙ ΤΟΥ ΤΟΣΤ 700ΓΡ.</t>
  </si>
  <si>
    <t xml:space="preserve"> ΠΑΣΧΑΛΙΝΑ ΤΣΟΥΡΕΚΙΑ 700 ΓΡ</t>
  </si>
  <si>
    <t>ΜΕΛΟΜΑΚΑΡΟΝΑ</t>
  </si>
  <si>
    <t>ΚΟΥΡΑΜΠΙΕΔΕΣ</t>
  </si>
  <si>
    <t>ΒΑΣΙΛΟΠΙΤΕΣ</t>
  </si>
  <si>
    <t>ΛΑΓΑΝΕΣ ( 350 ΓΡ)</t>
  </si>
  <si>
    <t>ΕΛΙΟΨΩΜΟ ΑΤΟΜΙΚΟ ΨΗΜΕΝΟ ΗΜΕΡΑΣ</t>
  </si>
  <si>
    <t xml:space="preserve">ΤΥΡΟΨΩΜΟ  ΑΤΟΜΙΚΟ ΨΗΜΕΝΟ ΗΜΕΡΑΣ  </t>
  </si>
  <si>
    <t>ΚΡΟΥΑΣΑΝ ΒΟΥΤΗΡΟΥ ΨΗΜΕΝΟ ΗΜΕΡΑΣ 120 ΓΡ +-10ΓΡ</t>
  </si>
  <si>
    <t>ΣΤΑΦΙΔΟΨΩΜΟ ΑΤΟΜΙΚΟ ΨΗΜΕΝΟ ΗΜΕΡΑΣ 120ΓΡ.+-10</t>
  </si>
  <si>
    <t>ΤΣΟΥΡΕΚΑΚΙ ΠΟΛΙΤΙΚΟ ΑΤΟΜΙΚΟ ΨΗΜΕΝΟ ΗΜΕΡΑΣ 120ΓΡ +-10ΓΡ</t>
  </si>
  <si>
    <t xml:space="preserve"> ΚΟΥΛΟΥΡΙ   ΣΟΥΣΑΜΕΝΙΟ ΑΤΟΜΙΚΟ ΨΗΜΕΝΟ ΗΜΕΡΑΣ</t>
  </si>
  <si>
    <t xml:space="preserve">ΤΟΥΡΤΑ </t>
  </si>
  <si>
    <t xml:space="preserve">ΜΟΣΧΑΡΙ Α/Ο ΣΠΑΛΑ </t>
  </si>
  <si>
    <t xml:space="preserve">ΧΟΙΡΙΝΟ Α/Ο  ΣΠΑΛΑ </t>
  </si>
  <si>
    <t xml:space="preserve">ΣΟΥΒΛΑΚΙΑ  ΣΠΑΛΑ ΧΟΙΡΙΝΟ ( 100 ΓΡ) </t>
  </si>
  <si>
    <t>ΑΡΝΑΚΙ ΓΑΛΑΚΤΟΣ</t>
  </si>
  <si>
    <t>ΑΥΓΑ ΚΑΤΗΓΟΡΙΑΣ 53-64</t>
  </si>
  <si>
    <t xml:space="preserve">                                                                                                                    </t>
  </si>
  <si>
    <t>ΚΡΕΜΜΥΔΙΑ ΞΕΡΑ  Α΄ ΠΟΙΟΤΗΤΑΣ</t>
  </si>
  <si>
    <t>ΣΚΟΡΔΑ  Α΄ ΠΟΙΟΤΗΤΑΣ</t>
  </si>
  <si>
    <t>ΠΑΤΑΤΕΣ  Α΄ ΠΟΙΟΤΗΤΑΣ</t>
  </si>
  <si>
    <t>ΚΑΡΟΤΑ  Α΄ ΠΟΙΟΤΗΤΑΣ</t>
  </si>
  <si>
    <t>ΣΕΛΙΝΟ  Α΄ ΠΟΙΟΤΗΤΑΣ</t>
  </si>
  <si>
    <t>ΛΑΧΑΝΟ  Α΄ ΠΟΙΟΤΗΤΑΣ</t>
  </si>
  <si>
    <t>ΚΟΥΝΟΥΠΙΔΙ  Α΄ ΠΟΙΟΤΗΤΑΣ</t>
  </si>
  <si>
    <t>ΤΟΜΑΤΑ ΓΙΑ ΣΑΛΑΤΑ  Α΄ ΠΟΙΟΤΗΤΑΣ</t>
  </si>
  <si>
    <t>ΚΟΛΟΚΥΘΑΚΙΑ  Α΄ ΠΟΙΟΤΗΤΑΣ</t>
  </si>
  <si>
    <t>ΜΕΛΙΤΖΑΝΕΣ   ΦΛΑΣΚΕΣ Α΄ ΠΟΙΟΤΗΤΑΣ</t>
  </si>
  <si>
    <t>ΠΙΠΕΡΙΕΣ ΠΡΑΣΙΝΕΣ ΓΙΑ ΓΕΜΙΣΜΑ  Α΄ ΠΟΙΟΤΗΤΑΣ</t>
  </si>
  <si>
    <t>ΠΙΠΕΡΙΕΣ ΚΑΤΣΙΚΕΣ  Α΄ ΠΟΙΟΤΗΤΑΣ</t>
  </si>
  <si>
    <t>ΜΗΛΑ ΚΟΚΚΙΝΑ  Α΄ ΠΟΙΟΤΗΤΑΣ</t>
  </si>
  <si>
    <t>ΜΠΑΝΑΝΕΣ  Α΄ ΠΟΙΟΤΗΤΑΣ</t>
  </si>
  <si>
    <t>ΚΑΡΠΟΥΖΙ  Α΄ ΠΟΙΟΤΗΤΑΣ</t>
  </si>
  <si>
    <t>ΠΕΠΟΝΙ  Α΄ ΠΟΙΟΤΗΤΑΣ</t>
  </si>
  <si>
    <t>ΠΟΡΤΟΚΑΛΙ  Α΄ ΠΟΙΟΤΗΤΑΣ</t>
  </si>
  <si>
    <t>ΚΡΕΜΜΥΔΑΚΙ ΦΡΕΣΚΟ (ΜΑΤΣΑΚΙ)  Α΄ ΠΟΙΟΤΗΤΑΣ</t>
  </si>
  <si>
    <t>ΑΝΙΘΟΣ (ΜΑΤΣΑΚΙ)  Α΄ ΠΟΙΟΤΗΤΑΣ</t>
  </si>
  <si>
    <t>ΜΑΙΝΤΑΝΟΣ (ΜΑΤΣΑΚΙ)  Α΄ ΠΟΙΟΤΗΤΑΣ</t>
  </si>
  <si>
    <t>ΑΧΛΑΔΙΑ  Α΄ ΠΟΙΟΤΗΤΑΣ</t>
  </si>
  <si>
    <t>ΛΕΜΟΝΙΑ  Α΄ ΠΟΙΟΤΗΤΑΣ</t>
  </si>
  <si>
    <t>ΡΟΔΑΚΙΝΑ  Α΄ ΠΟΙΟΤΗΤΑΣ</t>
  </si>
  <si>
    <t>ΝΕΚΤΑΡΙΝΙΑ  Α΄ ΠΟΙΟΤΗΤΑΣ</t>
  </si>
  <si>
    <t>ΜΠΡΟΚΟΛΟ  Α΄ ΠΟΙΟΤΗΤΑΣ</t>
  </si>
  <si>
    <t>ΑΓΓΟΥΡΑΚΙΑ  Α΄ ΠΟΙΟΤΗΤΑΣ</t>
  </si>
  <si>
    <t>ΠΡΑΣΑ  Α΄ ΠΟΙΟΤΗΤΑΣ</t>
  </si>
  <si>
    <t>ΜΑΡΟΥΛΙ   Α΄ ΠΟΙΟΤΗΤΑΣ</t>
  </si>
  <si>
    <t>ΒΕΡΙΚΟΚΑ  Α΄ ΠΟΙΟΤΗΤΑΣ</t>
  </si>
  <si>
    <t>ΦΡΑΟΥΛΕΣ  Α΄ ΠΟΙΟΤΗΤΑΣ</t>
  </si>
  <si>
    <t>ΜΑΝΤΑΡΙΝΙΑ  Α΄ ΠΟΙΟΤΗΤΑΣ</t>
  </si>
  <si>
    <t>ΣΤΑΦΥΛΙ ΣΤΑΦΙΔΑ  Α΄ ΠΟΙΟΤΗΤΑΣ</t>
  </si>
  <si>
    <t>ΣΥΛΟΛΟ</t>
  </si>
  <si>
    <t>ΑΡΑΚΑΣ 1ΚΙΛΟ</t>
  </si>
  <si>
    <t>ΦΑΣΟΛΑΚΙΑ ΠΛΑΤΙΑ1 ΚΙΛΟΥ</t>
  </si>
  <si>
    <t>ΣΠΑΝΑΚΙ 1 ΚΙΛΟ</t>
  </si>
  <si>
    <t>ΦΙΛΕΤΟ ΠΕΡΚΑΣ ΣΥΡΡΙΚΝΩΣΗΣ</t>
  </si>
  <si>
    <t>ΚΟΤΟΠΟΥΛΟ ΝΩΠΟ ΜΠΟΥΤΙ ΟΛΟΚΛΗΡΟ ΜΕ ΑΝΑΓΡΑΦΟΜΕΝΗ ΗΜΕΡΟΜΗΝΙΑ ΣΦΑΓΗΣ ΚΑΙ ΛΗΞΗΣ</t>
  </si>
  <si>
    <t>ΚΟΤΟΠΟΥΛΟ ΝΩΠΟ ΣΤΗΘΟΣ ΜΕ ΑΝΑΓΡΑΦΟΜΕΝΗ ΗΜΕΡΟΜΗΝΙΑ ΣΦΑΓΗΣ ΚΑΙ ΛΗΞΗΣ</t>
  </si>
  <si>
    <t>ΜΑΡΓΑΡΙΝΗ 1 ΚΙΛΟΥ</t>
  </si>
  <si>
    <t xml:space="preserve">ΕΛΑΙΟΛΑΔΟ ΕΞΤΡΑ
ΠΑΡΘΕΝΟ
ΣΥΣΚΕΥΑΣΙΑ
5 ΛΙΤΡΩΝ
</t>
  </si>
  <si>
    <t>ΑΡΑΒΟΣΙΤΕΛΑΙΟ ΣΥΣΚΕΥΑΣΙΑ 5 ΛΤ</t>
  </si>
  <si>
    <t>ΓΕΝΙΚΟ ΣΥΝΟΛΟ ΠΑΡΑΡΤΗΜΑΤΩΝ</t>
  </si>
  <si>
    <t>ΛΙΤΡΑ</t>
  </si>
  <si>
    <t>ΓΙΑΟΥΡΤΙ ΑΓΕΛΑΔΟΣ ΣΤΡΑΓΓΙΣΤΟ  10% ΛΙΠΑΡΑ ΣΥΣΚ. 200γρ</t>
  </si>
  <si>
    <t>ΓΙΑΟΥΡΤΙ ΑΓΕΛΑΔΟΣ ΣΤΡΑΓΓΙΣΤΟ 2% ΛΙΠΑΡΑ ΣΥΣΚ 200γρ</t>
  </si>
  <si>
    <t>ΚΑΣΕΡΙ ΗΜΙΣΚΛΗΡΟ</t>
  </si>
  <si>
    <t>ΚΕΦΑΛΟΤΥΡΙ</t>
  </si>
  <si>
    <t>ΑΝΘΟΤΥΡΟ ΣΥΣΚΕΥΑΣΜΕΝΟ 2kg</t>
  </si>
  <si>
    <t>ΤΥΡΙ ΦΕΤΑ ΔΟΧΕΙΟ (Π.Ο.Π) ΠΡΟΒΕΙΟ 15 ΚΙΛΩΝ</t>
  </si>
  <si>
    <t>BOYTHMATA</t>
  </si>
  <si>
    <t>ΚΡΟΥΑΣΑΝ ΜΕ ΓΕΜΙΣΗ ΠΡΑΛΙΝΑ ΨΗΜΕΝΟ ΗΜΕΡΑΣ ( 120 ΓΡ ± 10ΓΡ)</t>
  </si>
  <si>
    <t>ΜΗΛΟΠΙΤΑ 100 ΓΡ</t>
  </si>
  <si>
    <t xml:space="preserve">ΨΩΜΙ ΔΙΑΙΤΗΣ </t>
  </si>
  <si>
    <t>ΓΛΥΚΑ ΔΙΑΦΟΡΑ ΤΟΥ ΚΙΛΟΥ</t>
  </si>
  <si>
    <t>ΚΟΥΛΟΥΡΙΑ ΒΟΥΤ.</t>
  </si>
  <si>
    <t>ΑΡΤΟΚΛΑΣΙΑ</t>
  </si>
  <si>
    <t>ΜΠΑΜΙΕΣ 1 ΚΙΛΟΥ</t>
  </si>
  <si>
    <t>ΑΝΑΜΕΙΚΤΑ ΛΑΧΑΝΙΚΑ 1 ΚΙΛΟΥ</t>
  </si>
  <si>
    <t>ΣΟΥΠΙΕΣ ΦΙΛΕΤΟ ΚΑΘΑΡΙΣΜΕΝΟ</t>
  </si>
  <si>
    <t>ΚΟΤΟΠΟΥΛΟ ΟΛΟΚΛΗΡΟ ΣΥΣΚΕΥΑΣΜΕΝΟ ΜΕ ΑΝΑΓΡΑΦΟΜΕΝΗ ΗΜΕΡΟΜΗΝΙΑ ΣΦΑΓΗΣ</t>
  </si>
  <si>
    <t>ΣΠΑΝΑΚΙ Α' ΠΟΙΟΤΗΤΑ</t>
  </si>
  <si>
    <t>ΜΕΛΙΤΖΑΝΕΣ  ΜΑΚΡΙΕΣ  Α' ΠΟΙΟΤΗΤΑ</t>
  </si>
  <si>
    <t>ΑΚΤΙΝΙΔΙΑ Α' ΠΟΙΟΤΗΤΑ</t>
  </si>
  <si>
    <t xml:space="preserve">ΟΜΑΔΑ 1 -   ΕΙΔΗ ΠΑΝΤΟΠΩΛΕΙΟΥ </t>
  </si>
  <si>
    <t>ΟΜΑΔΑ 2-- ΓΑΛΑ- ΤΥΡΙΑ</t>
  </si>
  <si>
    <t>ΟΜΑΔΑ 3--ΓΛΥΚΟ -ΑΡΤΟΣ ΚΑΙ ΑΡΤΟΣΚΕΥΑΣΜΑΤΑ</t>
  </si>
  <si>
    <t>ΟΜΑΔΑ 4--ΚΡΕΑΤΑ ΝΩΠΑ ---ΟΙ ΤΙΜΕΣ ΘΑ ΥΠΟΚΕΙΝΤΑΙ ΣΕ ΠΟΣΟΣΤΟ ΕΚΠΤΩΣΗΣ</t>
  </si>
  <si>
    <t>ΟΜΑΔΑ 6--ΕΙΔΗ ΟΠΩΡΟΠΩΛΕΙΟΥ ---ΟΙ ΤΙΜΕΣ  ΘΑ ΥΠΟΚΕΙΝΤΑΙ ΣΕ ΠΟΣΟΣΤΟ ΕΚΠΤΩΣΗΣ</t>
  </si>
  <si>
    <t>ΟΜΑΔΑ 7--ΚΑΤΕΨΥΓΜΕΝΑ-ΟΙ ΤΙΜΕΣ ΘΑ ΥΠΟΚΕΙΝΤΑΙ ΣΕ ΠΟΣΟΣΤΟ ΕΚΠΤΩΣΗΣ</t>
  </si>
  <si>
    <t>ΟΜΑΔΑ 8--ΚΟΤΟΠΟΥΛΑ ΝΩΠΑ-ΟΙ ΤΙΜΕΣ ΘΑ ΥΠΟΚΕΙΝΤΑΙ ΣΕ ΠΟΣΟΣΤΟ ΕΚΠΤΩΣΗΣ</t>
  </si>
  <si>
    <t>ΟΜΑΔΑ 9 ---ΛΙΠΗ ΚΑΙ ΕΛΑΙΑ-ΟΙ ΤΙΜΕΣ ΘΑ ΥΠΟΚΕΙΝΤΑΙ ΣΕ ΠΟΣΟΣΤΟ ΕΚΠΤΩΣΗΣ</t>
  </si>
  <si>
    <t>ΟΜΑΔΑ 5--ΑΥΓΑ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</si>
</sst>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0.0"/>
    <numFmt numFmtId="166" formatCode="&quot; &quot;#,##0.00&quot;    &quot;;&quot;-&quot;#,##0.00&quot;    &quot;;&quot;-&quot;#&quot;    &quot;;&quot; &quot;@&quot; &quot;"/>
    <numFmt numFmtId="167" formatCode="#,##0.00&quot;   &quot;"/>
    <numFmt numFmtId="168" formatCode="&quot; &quot;#,##0.00&quot; € &quot;;&quot;-&quot;#,##0.00&quot; € &quot;;&quot;-&quot;#&quot; € &quot;;&quot; &quot;@&quot; &quot;"/>
    <numFmt numFmtId="169" formatCode="#,##0.00&quot; €&quot;"/>
  </numFmts>
  <fonts count="13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8"/>
      <color theme="1"/>
      <name val="Times New Roman"/>
      <family val="1"/>
      <charset val="161"/>
    </font>
    <font>
      <b/>
      <u/>
      <sz val="12"/>
      <color theme="4" tint="-0.499984740745262"/>
      <name val="Times New Roman"/>
      <family val="1"/>
      <charset val="161"/>
    </font>
    <font>
      <sz val="8"/>
      <color theme="1"/>
      <name val="Times New Roman"/>
      <family val="1"/>
      <charset val="161"/>
    </font>
    <font>
      <sz val="9"/>
      <color theme="1"/>
      <name val="Times New Roman"/>
      <family val="1"/>
      <charset val="161"/>
    </font>
    <font>
      <sz val="11"/>
      <color indexed="8"/>
      <name val="Calibri"/>
      <family val="2"/>
      <charset val="161"/>
    </font>
    <font>
      <sz val="8"/>
      <color indexed="8"/>
      <name val="Times New Roman"/>
      <family val="1"/>
      <charset val="161"/>
    </font>
    <font>
      <sz val="8"/>
      <name val="Times New Roman"/>
      <family val="1"/>
      <charset val="161"/>
    </font>
    <font>
      <sz val="8"/>
      <color rgb="FF000000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sz val="10"/>
      <color theme="1"/>
      <name val="Liberation Sans"/>
      <charset val="161"/>
    </font>
    <font>
      <b/>
      <sz val="9"/>
      <color theme="1"/>
      <name val="Times New Roman"/>
      <family val="1"/>
      <charset val="161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E0B4"/>
        <bgColor rgb="FFC5E0B4"/>
      </patternFill>
    </fill>
    <fill>
      <patternFill patternType="solid">
        <fgColor rgb="FFF8CBAD"/>
        <bgColor rgb="FFF8CBAD"/>
      </patternFill>
    </fill>
    <fill>
      <patternFill patternType="solid">
        <fgColor rgb="FFF7CAAC"/>
        <bgColor indexed="64"/>
      </patternFill>
    </fill>
    <fill>
      <patternFill patternType="solid">
        <fgColor theme="7" tint="0.39997558519241921"/>
        <bgColor rgb="FFF8CBAD"/>
      </patternFill>
    </fill>
    <fill>
      <patternFill patternType="solid">
        <fgColor theme="9" tint="0.39997558519241921"/>
        <bgColor rgb="FFF8CBAD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BDD7EE"/>
        <bgColor rgb="FFBDD7EE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6" fontId="11" fillId="0" borderId="0" applyFont="0" applyBorder="0" applyProtection="0"/>
  </cellStyleXfs>
  <cellXfs count="99">
    <xf numFmtId="0" fontId="0" fillId="0" borderId="0" xfId="0"/>
    <xf numFmtId="0" fontId="0" fillId="4" borderId="1" xfId="0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5" fontId="7" fillId="2" borderId="7" xfId="2" applyNumberFormat="1" applyFont="1" applyFill="1" applyBorder="1" applyAlignment="1">
      <alignment horizontal="left" wrapText="1"/>
    </xf>
    <xf numFmtId="0" fontId="7" fillId="2" borderId="7" xfId="2" applyFont="1" applyFill="1" applyBorder="1" applyAlignment="1">
      <alignment horizontal="left" wrapText="1"/>
    </xf>
    <xf numFmtId="0" fontId="8" fillId="2" borderId="7" xfId="2" applyFont="1" applyFill="1" applyBorder="1" applyAlignment="1">
      <alignment horizontal="left" wrapText="1"/>
    </xf>
    <xf numFmtId="0" fontId="4" fillId="6" borderId="8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3" borderId="8" xfId="3" applyNumberFormat="1" applyFont="1" applyFill="1" applyBorder="1" applyAlignment="1">
      <alignment horizontal="center"/>
    </xf>
    <xf numFmtId="0" fontId="4" fillId="0" borderId="8" xfId="3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" fontId="4" fillId="3" borderId="8" xfId="3" applyNumberFormat="1" applyFont="1" applyFill="1" applyBorder="1" applyAlignment="1">
      <alignment horizontal="center"/>
    </xf>
    <xf numFmtId="165" fontId="4" fillId="8" borderId="8" xfId="0" applyNumberFormat="1" applyFont="1" applyFill="1" applyBorder="1" applyAlignment="1">
      <alignment horizontal="center" wrapText="1"/>
    </xf>
    <xf numFmtId="165" fontId="4" fillId="9" borderId="8" xfId="0" applyNumberFormat="1" applyFont="1" applyFill="1" applyBorder="1" applyAlignment="1">
      <alignment horizontal="center" wrapText="1"/>
    </xf>
    <xf numFmtId="0" fontId="4" fillId="3" borderId="9" xfId="3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wrapText="1"/>
    </xf>
    <xf numFmtId="0" fontId="4" fillId="9" borderId="9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7" fontId="2" fillId="12" borderId="8" xfId="0" applyNumberFormat="1" applyFont="1" applyFill="1" applyBorder="1" applyAlignment="1">
      <alignment horizontal="center"/>
    </xf>
    <xf numFmtId="167" fontId="2" fillId="12" borderId="5" xfId="0" applyNumberFormat="1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10" borderId="1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2" fontId="2" fillId="5" borderId="8" xfId="0" applyNumberFormat="1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/>
    </xf>
    <xf numFmtId="0" fontId="0" fillId="4" borderId="8" xfId="0" applyFill="1" applyBorder="1" applyAlignment="1"/>
    <xf numFmtId="0" fontId="0" fillId="4" borderId="0" xfId="0" applyFill="1" applyAlignment="1"/>
    <xf numFmtId="2" fontId="2" fillId="15" borderId="8" xfId="0" applyNumberFormat="1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169" fontId="2" fillId="15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wrapText="1"/>
    </xf>
    <xf numFmtId="0" fontId="4" fillId="3" borderId="5" xfId="3" applyNumberFormat="1" applyFont="1" applyFill="1" applyBorder="1" applyAlignment="1">
      <alignment horizontal="center"/>
    </xf>
    <xf numFmtId="0" fontId="7" fillId="3" borderId="11" xfId="1" applyNumberFormat="1" applyFont="1" applyFill="1" applyBorder="1" applyAlignment="1" applyProtection="1">
      <alignment horizontal="center"/>
    </xf>
    <xf numFmtId="0" fontId="4" fillId="0" borderId="11" xfId="0" applyFont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2" fontId="2" fillId="1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wrapText="1"/>
    </xf>
    <xf numFmtId="0" fontId="0" fillId="4" borderId="1" xfId="0" applyFill="1" applyBorder="1" applyAlignment="1"/>
    <xf numFmtId="0" fontId="0" fillId="4" borderId="0" xfId="0" applyFill="1"/>
    <xf numFmtId="169" fontId="2" fillId="17" borderId="5" xfId="0" applyNumberFormat="1" applyFont="1" applyFill="1" applyBorder="1" applyAlignment="1">
      <alignment horizontal="center" vertical="center"/>
    </xf>
    <xf numFmtId="169" fontId="2" fillId="17" borderId="8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2" fontId="2" fillId="14" borderId="8" xfId="0" applyNumberFormat="1" applyFont="1" applyFill="1" applyBorder="1" applyAlignment="1">
      <alignment horizontal="center"/>
    </xf>
    <xf numFmtId="0" fontId="2" fillId="11" borderId="8" xfId="3" applyNumberFormat="1" applyFont="1" applyFill="1" applyBorder="1" applyAlignment="1">
      <alignment horizontal="center"/>
    </xf>
    <xf numFmtId="168" fontId="2" fillId="15" borderId="8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2" fillId="15" borderId="5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18" borderId="8" xfId="0" applyFont="1" applyFill="1" applyBorder="1" applyAlignment="1">
      <alignment horizontal="center"/>
    </xf>
    <xf numFmtId="2" fontId="2" fillId="14" borderId="8" xfId="3" applyNumberFormat="1" applyFont="1" applyFill="1" applyBorder="1" applyAlignment="1">
      <alignment horizontal="center"/>
    </xf>
    <xf numFmtId="0" fontId="2" fillId="11" borderId="5" xfId="3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2" fontId="2" fillId="14" borderId="5" xfId="3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0" fillId="4" borderId="12" xfId="0" applyFill="1" applyBorder="1" applyAlignment="1"/>
    <xf numFmtId="0" fontId="12" fillId="4" borderId="12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0" fillId="0" borderId="0" xfId="0" applyAlignment="1"/>
    <xf numFmtId="2" fontId="2" fillId="5" borderId="6" xfId="0" applyNumberFormat="1" applyFont="1" applyFill="1" applyBorder="1" applyAlignment="1">
      <alignment horizontal="center" wrapText="1"/>
    </xf>
    <xf numFmtId="0" fontId="3" fillId="13" borderId="13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0" fontId="0" fillId="0" borderId="14" xfId="0" applyBorder="1" applyAlignment="1"/>
    <xf numFmtId="0" fontId="0" fillId="0" borderId="11" xfId="0" applyBorder="1" applyAlignment="1"/>
    <xf numFmtId="0" fontId="0" fillId="0" borderId="8" xfId="0" applyFill="1" applyBorder="1"/>
    <xf numFmtId="0" fontId="0" fillId="0" borderId="6" xfId="0" applyFill="1" applyBorder="1"/>
    <xf numFmtId="0" fontId="0" fillId="0" borderId="1" xfId="0" applyFill="1" applyBorder="1"/>
    <xf numFmtId="0" fontId="2" fillId="17" borderId="2" xfId="0" applyFont="1" applyFill="1" applyBorder="1" applyAlignment="1">
      <alignment horizontal="right" vertical="center" wrapText="1"/>
    </xf>
    <xf numFmtId="0" fontId="2" fillId="17" borderId="3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4">
    <cellStyle name="Excel Built-in Comma" xfId="3"/>
    <cellStyle name="Excel Built-in Normal" xfId="2"/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5"/>
  <sheetViews>
    <sheetView tabSelected="1" topLeftCell="C1" zoomScale="115" zoomScaleNormal="115" workbookViewId="0">
      <selection activeCell="H3" sqref="H3"/>
    </sheetView>
  </sheetViews>
  <sheetFormatPr defaultRowHeight="15"/>
  <cols>
    <col min="1" max="1" width="5.7109375" customWidth="1"/>
    <col min="2" max="2" width="31.28515625" customWidth="1"/>
    <col min="3" max="4" width="15.5703125" customWidth="1"/>
    <col min="5" max="5" width="14.28515625" customWidth="1"/>
    <col min="6" max="6" width="12.42578125" customWidth="1"/>
    <col min="9" max="9" width="10.140625" customWidth="1"/>
    <col min="10" max="10" width="10.28515625" customWidth="1"/>
    <col min="11" max="11" width="11" customWidth="1"/>
  </cols>
  <sheetData>
    <row r="1" spans="1:11" s="86" customFormat="1" ht="16.5" thickBot="1">
      <c r="A1" s="88" t="s">
        <v>192</v>
      </c>
      <c r="B1" s="89"/>
      <c r="C1" s="89"/>
      <c r="D1" s="89"/>
      <c r="E1" s="89"/>
      <c r="F1" s="89"/>
      <c r="G1" s="89"/>
      <c r="H1" s="89"/>
      <c r="I1" s="90"/>
      <c r="J1" s="90"/>
      <c r="K1" s="91"/>
    </row>
    <row r="2" spans="1:11" ht="65.25" thickBot="1">
      <c r="A2" s="2" t="s">
        <v>0</v>
      </c>
      <c r="B2" s="2" t="s">
        <v>1</v>
      </c>
      <c r="C2" s="3" t="s">
        <v>2</v>
      </c>
      <c r="D2" s="3" t="s">
        <v>93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</row>
    <row r="3" spans="1:11" ht="24" thickBot="1">
      <c r="A3" s="4">
        <v>1</v>
      </c>
      <c r="B3" s="5" t="s">
        <v>10</v>
      </c>
      <c r="C3" s="12">
        <v>900</v>
      </c>
      <c r="D3" s="13">
        <v>800</v>
      </c>
      <c r="E3" s="14">
        <v>600</v>
      </c>
      <c r="F3" s="35">
        <f>C3+D3+E3</f>
        <v>2300</v>
      </c>
      <c r="G3" s="17" t="s">
        <v>94</v>
      </c>
      <c r="H3" s="33">
        <v>1.21</v>
      </c>
      <c r="I3" s="36">
        <f t="shared" ref="I3:I34" si="0">F3*H3</f>
        <v>2783</v>
      </c>
      <c r="J3" s="36">
        <f>I3*13%</f>
        <v>361.79</v>
      </c>
      <c r="K3" s="36">
        <f>I3+J3</f>
        <v>3144.79</v>
      </c>
    </row>
    <row r="4" spans="1:11" ht="15.75" thickBot="1">
      <c r="A4" s="4">
        <v>2</v>
      </c>
      <c r="B4" s="6" t="s">
        <v>11</v>
      </c>
      <c r="C4" s="12">
        <v>800</v>
      </c>
      <c r="D4" s="13">
        <v>500</v>
      </c>
      <c r="E4" s="14">
        <v>400</v>
      </c>
      <c r="F4" s="35">
        <f t="shared" ref="F4:F67" si="1">C4+D4+E4</f>
        <v>1700</v>
      </c>
      <c r="G4" s="17" t="s">
        <v>94</v>
      </c>
      <c r="H4" s="33">
        <v>1.65</v>
      </c>
      <c r="I4" s="36">
        <f t="shared" si="0"/>
        <v>2805</v>
      </c>
      <c r="J4" s="36">
        <f t="shared" ref="J4:J67" si="2">I4*13%</f>
        <v>364.65000000000003</v>
      </c>
      <c r="K4" s="36">
        <f t="shared" ref="K4:K67" si="3">I4+J4</f>
        <v>3169.65</v>
      </c>
    </row>
    <row r="5" spans="1:11" ht="15.75" thickBot="1">
      <c r="A5" s="4">
        <v>3</v>
      </c>
      <c r="B5" s="6" t="s">
        <v>12</v>
      </c>
      <c r="C5" s="15">
        <v>120</v>
      </c>
      <c r="D5" s="13">
        <v>420</v>
      </c>
      <c r="E5" s="14">
        <v>350</v>
      </c>
      <c r="F5" s="35">
        <f t="shared" si="1"/>
        <v>890</v>
      </c>
      <c r="G5" s="17" t="s">
        <v>94</v>
      </c>
      <c r="H5" s="33">
        <v>1.6</v>
      </c>
      <c r="I5" s="36">
        <f t="shared" si="0"/>
        <v>1424</v>
      </c>
      <c r="J5" s="36">
        <f t="shared" si="2"/>
        <v>185.12</v>
      </c>
      <c r="K5" s="36">
        <f t="shared" si="3"/>
        <v>1609.12</v>
      </c>
    </row>
    <row r="6" spans="1:11" ht="15.75" thickBot="1">
      <c r="A6" s="4">
        <v>4</v>
      </c>
      <c r="B6" s="6" t="s">
        <v>13</v>
      </c>
      <c r="C6" s="15">
        <v>200</v>
      </c>
      <c r="D6" s="13">
        <v>350</v>
      </c>
      <c r="E6" s="14">
        <v>240</v>
      </c>
      <c r="F6" s="35">
        <f t="shared" si="1"/>
        <v>790</v>
      </c>
      <c r="G6" s="17" t="s">
        <v>94</v>
      </c>
      <c r="H6" s="33">
        <v>1.49</v>
      </c>
      <c r="I6" s="36">
        <f t="shared" si="0"/>
        <v>1177.0999999999999</v>
      </c>
      <c r="J6" s="36">
        <f t="shared" si="2"/>
        <v>153.023</v>
      </c>
      <c r="K6" s="36">
        <f t="shared" si="3"/>
        <v>1330.1229999999998</v>
      </c>
    </row>
    <row r="7" spans="1:11" ht="15.75" thickBot="1">
      <c r="A7" s="4">
        <v>5</v>
      </c>
      <c r="B7" s="7" t="s">
        <v>14</v>
      </c>
      <c r="C7" s="16">
        <v>0</v>
      </c>
      <c r="D7" s="13">
        <v>180</v>
      </c>
      <c r="E7" s="17">
        <v>0</v>
      </c>
      <c r="F7" s="35">
        <f t="shared" si="1"/>
        <v>180</v>
      </c>
      <c r="G7" s="17" t="s">
        <v>94</v>
      </c>
      <c r="H7" s="33">
        <v>1.54</v>
      </c>
      <c r="I7" s="36">
        <f t="shared" si="0"/>
        <v>277.2</v>
      </c>
      <c r="J7" s="36">
        <f t="shared" si="2"/>
        <v>36.036000000000001</v>
      </c>
      <c r="K7" s="36">
        <f t="shared" si="3"/>
        <v>313.23599999999999</v>
      </c>
    </row>
    <row r="8" spans="1:11" ht="15.75" thickBot="1">
      <c r="A8" s="4">
        <v>6</v>
      </c>
      <c r="B8" s="6" t="s">
        <v>15</v>
      </c>
      <c r="C8" s="15">
        <v>250</v>
      </c>
      <c r="D8" s="13">
        <v>140</v>
      </c>
      <c r="E8" s="14">
        <v>480</v>
      </c>
      <c r="F8" s="35">
        <f t="shared" si="1"/>
        <v>870</v>
      </c>
      <c r="G8" s="17" t="s">
        <v>94</v>
      </c>
      <c r="H8" s="33">
        <v>1.49</v>
      </c>
      <c r="I8" s="36">
        <f t="shared" si="0"/>
        <v>1296.3</v>
      </c>
      <c r="J8" s="36">
        <f t="shared" si="2"/>
        <v>168.51900000000001</v>
      </c>
      <c r="K8" s="36">
        <f t="shared" si="3"/>
        <v>1464.819</v>
      </c>
    </row>
    <row r="9" spans="1:11" ht="15.75" thickBot="1">
      <c r="A9" s="4">
        <v>7</v>
      </c>
      <c r="B9" s="6" t="s">
        <v>16</v>
      </c>
      <c r="C9" s="16">
        <v>0</v>
      </c>
      <c r="D9" s="13">
        <v>70</v>
      </c>
      <c r="E9" s="14">
        <v>360</v>
      </c>
      <c r="F9" s="35">
        <f t="shared" si="1"/>
        <v>430</v>
      </c>
      <c r="G9" s="17" t="s">
        <v>94</v>
      </c>
      <c r="H9" s="33">
        <v>1.87</v>
      </c>
      <c r="I9" s="36">
        <f t="shared" si="0"/>
        <v>804.1</v>
      </c>
      <c r="J9" s="36">
        <f t="shared" si="2"/>
        <v>104.533</v>
      </c>
      <c r="K9" s="36">
        <f t="shared" si="3"/>
        <v>908.63300000000004</v>
      </c>
    </row>
    <row r="10" spans="1:11" ht="15.75" thickBot="1">
      <c r="A10" s="4">
        <v>8</v>
      </c>
      <c r="B10" s="6" t="s">
        <v>17</v>
      </c>
      <c r="C10" s="15">
        <v>100</v>
      </c>
      <c r="D10" s="13">
        <v>150</v>
      </c>
      <c r="E10" s="14">
        <v>190</v>
      </c>
      <c r="F10" s="35">
        <f t="shared" si="1"/>
        <v>440</v>
      </c>
      <c r="G10" s="17" t="s">
        <v>94</v>
      </c>
      <c r="H10" s="33">
        <v>2.5299999999999998</v>
      </c>
      <c r="I10" s="36">
        <f t="shared" si="0"/>
        <v>1113.1999999999998</v>
      </c>
      <c r="J10" s="36">
        <f t="shared" si="2"/>
        <v>144.71599999999998</v>
      </c>
      <c r="K10" s="36">
        <f t="shared" si="3"/>
        <v>1257.9159999999997</v>
      </c>
    </row>
    <row r="11" spans="1:11" ht="15.75" thickBot="1">
      <c r="A11" s="4">
        <v>9</v>
      </c>
      <c r="B11" s="6" t="s">
        <v>18</v>
      </c>
      <c r="C11" s="15">
        <v>250</v>
      </c>
      <c r="D11" s="13">
        <v>50</v>
      </c>
      <c r="E11" s="17">
        <v>0</v>
      </c>
      <c r="F11" s="35">
        <f t="shared" si="1"/>
        <v>300</v>
      </c>
      <c r="G11" s="17" t="s">
        <v>94</v>
      </c>
      <c r="H11" s="33">
        <v>1.52</v>
      </c>
      <c r="I11" s="36">
        <f t="shared" si="0"/>
        <v>456</v>
      </c>
      <c r="J11" s="36">
        <f t="shared" si="2"/>
        <v>59.28</v>
      </c>
      <c r="K11" s="36">
        <f t="shared" si="3"/>
        <v>515.28</v>
      </c>
    </row>
    <row r="12" spans="1:11" ht="15.75" thickBot="1">
      <c r="A12" s="4">
        <v>10</v>
      </c>
      <c r="B12" s="6" t="s">
        <v>19</v>
      </c>
      <c r="C12" s="15">
        <v>160</v>
      </c>
      <c r="D12" s="18">
        <v>50</v>
      </c>
      <c r="E12" s="19">
        <v>240</v>
      </c>
      <c r="F12" s="35">
        <f t="shared" si="1"/>
        <v>450</v>
      </c>
      <c r="G12" s="17" t="s">
        <v>94</v>
      </c>
      <c r="H12" s="33">
        <v>2.09</v>
      </c>
      <c r="I12" s="36">
        <f t="shared" si="0"/>
        <v>940.49999999999989</v>
      </c>
      <c r="J12" s="36">
        <f t="shared" si="2"/>
        <v>122.26499999999999</v>
      </c>
      <c r="K12" s="36">
        <f t="shared" si="3"/>
        <v>1062.7649999999999</v>
      </c>
    </row>
    <row r="13" spans="1:11" ht="15.75" thickBot="1">
      <c r="A13" s="4">
        <v>11</v>
      </c>
      <c r="B13" s="6" t="s">
        <v>20</v>
      </c>
      <c r="C13" s="15">
        <v>60</v>
      </c>
      <c r="D13" s="13">
        <v>50</v>
      </c>
      <c r="E13" s="14">
        <v>240</v>
      </c>
      <c r="F13" s="35">
        <f t="shared" si="1"/>
        <v>350</v>
      </c>
      <c r="G13" s="17" t="s">
        <v>94</v>
      </c>
      <c r="H13" s="33">
        <v>2.42</v>
      </c>
      <c r="I13" s="36">
        <f t="shared" si="0"/>
        <v>847</v>
      </c>
      <c r="J13" s="36">
        <f t="shared" si="2"/>
        <v>110.11</v>
      </c>
      <c r="K13" s="36">
        <f t="shared" si="3"/>
        <v>957.11</v>
      </c>
    </row>
    <row r="14" spans="1:11" ht="15.75" thickBot="1">
      <c r="A14" s="4">
        <v>12</v>
      </c>
      <c r="B14" s="6" t="s">
        <v>21</v>
      </c>
      <c r="C14" s="16">
        <v>0</v>
      </c>
      <c r="D14" s="13">
        <v>50</v>
      </c>
      <c r="E14" s="14">
        <v>25</v>
      </c>
      <c r="F14" s="35">
        <f t="shared" si="1"/>
        <v>75</v>
      </c>
      <c r="G14" s="17" t="s">
        <v>94</v>
      </c>
      <c r="H14" s="33">
        <v>5.72</v>
      </c>
      <c r="I14" s="36">
        <f t="shared" si="0"/>
        <v>429</v>
      </c>
      <c r="J14" s="36">
        <f t="shared" si="2"/>
        <v>55.77</v>
      </c>
      <c r="K14" s="36">
        <f t="shared" si="3"/>
        <v>484.77</v>
      </c>
    </row>
    <row r="15" spans="1:11" ht="24" thickBot="1">
      <c r="A15" s="4">
        <v>13</v>
      </c>
      <c r="B15" s="6" t="s">
        <v>22</v>
      </c>
      <c r="C15" s="15">
        <v>180</v>
      </c>
      <c r="D15" s="13">
        <v>200</v>
      </c>
      <c r="E15" s="14">
        <v>240</v>
      </c>
      <c r="F15" s="35">
        <f t="shared" si="1"/>
        <v>620</v>
      </c>
      <c r="G15" s="17" t="s">
        <v>94</v>
      </c>
      <c r="H15" s="33">
        <v>4.7300000000000004</v>
      </c>
      <c r="I15" s="36">
        <f t="shared" si="0"/>
        <v>2932.6000000000004</v>
      </c>
      <c r="J15" s="36">
        <f t="shared" si="2"/>
        <v>381.23800000000006</v>
      </c>
      <c r="K15" s="36">
        <f t="shared" si="3"/>
        <v>3313.8380000000006</v>
      </c>
    </row>
    <row r="16" spans="1:11" ht="24" thickBot="1">
      <c r="A16" s="4">
        <v>14</v>
      </c>
      <c r="B16" s="6" t="s">
        <v>23</v>
      </c>
      <c r="C16" s="15">
        <v>80</v>
      </c>
      <c r="D16" s="18">
        <v>1100</v>
      </c>
      <c r="E16" s="20">
        <v>0</v>
      </c>
      <c r="F16" s="35">
        <f t="shared" si="1"/>
        <v>1180</v>
      </c>
      <c r="G16" s="17" t="s">
        <v>95</v>
      </c>
      <c r="H16" s="33">
        <v>0.77</v>
      </c>
      <c r="I16" s="36">
        <f t="shared" si="0"/>
        <v>908.6</v>
      </c>
      <c r="J16" s="36">
        <f t="shared" si="2"/>
        <v>118.11800000000001</v>
      </c>
      <c r="K16" s="36">
        <f t="shared" si="3"/>
        <v>1026.7180000000001</v>
      </c>
    </row>
    <row r="17" spans="1:11" ht="15.75" thickBot="1">
      <c r="A17" s="4">
        <v>15</v>
      </c>
      <c r="B17" s="6" t="s">
        <v>24</v>
      </c>
      <c r="C17" s="15">
        <v>260</v>
      </c>
      <c r="D17" s="13">
        <v>380</v>
      </c>
      <c r="E17" s="14">
        <v>280</v>
      </c>
      <c r="F17" s="35">
        <f t="shared" si="1"/>
        <v>920</v>
      </c>
      <c r="G17" s="17" t="s">
        <v>94</v>
      </c>
      <c r="H17" s="33">
        <v>0.6</v>
      </c>
      <c r="I17" s="36">
        <f t="shared" si="0"/>
        <v>552</v>
      </c>
      <c r="J17" s="36">
        <f t="shared" si="2"/>
        <v>71.760000000000005</v>
      </c>
      <c r="K17" s="36">
        <f t="shared" si="3"/>
        <v>623.76</v>
      </c>
    </row>
    <row r="18" spans="1:11" ht="15.75" thickBot="1">
      <c r="A18" s="4">
        <v>16</v>
      </c>
      <c r="B18" s="6" t="s">
        <v>25</v>
      </c>
      <c r="C18" s="15">
        <v>100</v>
      </c>
      <c r="D18" s="13">
        <v>500</v>
      </c>
      <c r="E18" s="14">
        <v>200</v>
      </c>
      <c r="F18" s="35">
        <f t="shared" si="1"/>
        <v>800</v>
      </c>
      <c r="G18" s="17" t="s">
        <v>95</v>
      </c>
      <c r="H18" s="33">
        <v>0.5</v>
      </c>
      <c r="I18" s="36">
        <f t="shared" si="0"/>
        <v>400</v>
      </c>
      <c r="J18" s="36">
        <f t="shared" si="2"/>
        <v>52</v>
      </c>
      <c r="K18" s="36">
        <f t="shared" si="3"/>
        <v>452</v>
      </c>
    </row>
    <row r="19" spans="1:11" ht="15.75" thickBot="1">
      <c r="A19" s="4">
        <v>17</v>
      </c>
      <c r="B19" s="6" t="s">
        <v>26</v>
      </c>
      <c r="C19" s="15">
        <v>200</v>
      </c>
      <c r="D19" s="13">
        <v>200</v>
      </c>
      <c r="E19" s="14">
        <v>700</v>
      </c>
      <c r="F19" s="35">
        <f t="shared" si="1"/>
        <v>1100</v>
      </c>
      <c r="G19" s="17" t="s">
        <v>95</v>
      </c>
      <c r="H19" s="33">
        <v>0.5</v>
      </c>
      <c r="I19" s="36">
        <f t="shared" si="0"/>
        <v>550</v>
      </c>
      <c r="J19" s="36">
        <f t="shared" si="2"/>
        <v>71.5</v>
      </c>
      <c r="K19" s="36">
        <f t="shared" si="3"/>
        <v>621.5</v>
      </c>
    </row>
    <row r="20" spans="1:11" ht="24" thickBot="1">
      <c r="A20" s="4">
        <v>18</v>
      </c>
      <c r="B20" s="6" t="s">
        <v>27</v>
      </c>
      <c r="C20" s="15">
        <v>200</v>
      </c>
      <c r="D20" s="13">
        <v>150</v>
      </c>
      <c r="E20" s="14">
        <v>20</v>
      </c>
      <c r="F20" s="35">
        <f t="shared" si="1"/>
        <v>370</v>
      </c>
      <c r="G20" s="17" t="s">
        <v>94</v>
      </c>
      <c r="H20" s="33">
        <v>1.1000000000000001</v>
      </c>
      <c r="I20" s="36">
        <f t="shared" si="0"/>
        <v>407.00000000000006</v>
      </c>
      <c r="J20" s="36">
        <f t="shared" si="2"/>
        <v>52.910000000000011</v>
      </c>
      <c r="K20" s="36">
        <f t="shared" si="3"/>
        <v>459.91000000000008</v>
      </c>
    </row>
    <row r="21" spans="1:11" ht="15.75" thickBot="1">
      <c r="A21" s="4">
        <v>19</v>
      </c>
      <c r="B21" s="6" t="s">
        <v>28</v>
      </c>
      <c r="C21" s="15">
        <v>4</v>
      </c>
      <c r="D21" s="13">
        <v>3</v>
      </c>
      <c r="E21" s="17">
        <v>0</v>
      </c>
      <c r="F21" s="35">
        <f t="shared" si="1"/>
        <v>7</v>
      </c>
      <c r="G21" s="17" t="s">
        <v>94</v>
      </c>
      <c r="H21" s="33">
        <v>8</v>
      </c>
      <c r="I21" s="36">
        <f t="shared" si="0"/>
        <v>56</v>
      </c>
      <c r="J21" s="36">
        <f t="shared" si="2"/>
        <v>7.28</v>
      </c>
      <c r="K21" s="36">
        <f t="shared" si="3"/>
        <v>63.28</v>
      </c>
    </row>
    <row r="22" spans="1:11" ht="15.75" thickBot="1">
      <c r="A22" s="4">
        <v>20</v>
      </c>
      <c r="B22" s="7" t="s">
        <v>29</v>
      </c>
      <c r="C22" s="16">
        <v>0</v>
      </c>
      <c r="D22" s="18">
        <v>8</v>
      </c>
      <c r="E22" s="20">
        <v>0</v>
      </c>
      <c r="F22" s="35">
        <f t="shared" si="1"/>
        <v>8</v>
      </c>
      <c r="G22" s="17" t="s">
        <v>94</v>
      </c>
      <c r="H22" s="33">
        <v>10</v>
      </c>
      <c r="I22" s="36">
        <f t="shared" si="0"/>
        <v>80</v>
      </c>
      <c r="J22" s="36">
        <f t="shared" si="2"/>
        <v>10.4</v>
      </c>
      <c r="K22" s="36">
        <f t="shared" si="3"/>
        <v>90.4</v>
      </c>
    </row>
    <row r="23" spans="1:11" ht="15.75" thickBot="1">
      <c r="A23" s="4">
        <v>21</v>
      </c>
      <c r="B23" s="7" t="s">
        <v>30</v>
      </c>
      <c r="C23" s="21">
        <v>8</v>
      </c>
      <c r="D23" s="22">
        <v>4</v>
      </c>
      <c r="E23" s="23">
        <v>10</v>
      </c>
      <c r="F23" s="35">
        <f t="shared" si="1"/>
        <v>22</v>
      </c>
      <c r="G23" s="31" t="s">
        <v>94</v>
      </c>
      <c r="H23" s="33">
        <v>10</v>
      </c>
      <c r="I23" s="36">
        <f t="shared" si="0"/>
        <v>220</v>
      </c>
      <c r="J23" s="36">
        <f t="shared" si="2"/>
        <v>28.6</v>
      </c>
      <c r="K23" s="36">
        <f t="shared" si="3"/>
        <v>248.6</v>
      </c>
    </row>
    <row r="24" spans="1:11" ht="15.75" thickBot="1">
      <c r="A24" s="4">
        <v>22</v>
      </c>
      <c r="B24" s="6" t="s">
        <v>31</v>
      </c>
      <c r="C24" s="15">
        <v>100</v>
      </c>
      <c r="D24" s="18">
        <v>50</v>
      </c>
      <c r="E24" s="19">
        <v>360</v>
      </c>
      <c r="F24" s="35">
        <f t="shared" si="1"/>
        <v>510</v>
      </c>
      <c r="G24" s="17" t="s">
        <v>94</v>
      </c>
      <c r="H24" s="33">
        <v>5</v>
      </c>
      <c r="I24" s="36">
        <f t="shared" si="0"/>
        <v>2550</v>
      </c>
      <c r="J24" s="36">
        <f t="shared" si="2"/>
        <v>331.5</v>
      </c>
      <c r="K24" s="36">
        <f t="shared" si="3"/>
        <v>2881.5</v>
      </c>
    </row>
    <row r="25" spans="1:11" ht="15.75" thickBot="1">
      <c r="A25" s="4">
        <v>23</v>
      </c>
      <c r="B25" s="6" t="s">
        <v>32</v>
      </c>
      <c r="C25" s="15">
        <v>3</v>
      </c>
      <c r="D25" s="18">
        <v>2</v>
      </c>
      <c r="E25" s="20">
        <v>0</v>
      </c>
      <c r="F25" s="35">
        <f t="shared" si="1"/>
        <v>5</v>
      </c>
      <c r="G25" s="17" t="s">
        <v>94</v>
      </c>
      <c r="H25" s="33">
        <v>9</v>
      </c>
      <c r="I25" s="36">
        <f t="shared" si="0"/>
        <v>45</v>
      </c>
      <c r="J25" s="36">
        <f t="shared" si="2"/>
        <v>5.8500000000000005</v>
      </c>
      <c r="K25" s="36">
        <f t="shared" si="3"/>
        <v>50.85</v>
      </c>
    </row>
    <row r="26" spans="1:11" ht="15.75" thickBot="1">
      <c r="A26" s="4">
        <v>24</v>
      </c>
      <c r="B26" s="6" t="s">
        <v>33</v>
      </c>
      <c r="C26" s="15">
        <v>150</v>
      </c>
      <c r="D26" s="18">
        <v>150</v>
      </c>
      <c r="E26" s="20">
        <v>0</v>
      </c>
      <c r="F26" s="35">
        <f t="shared" si="1"/>
        <v>300</v>
      </c>
      <c r="G26" s="17" t="s">
        <v>94</v>
      </c>
      <c r="H26" s="33">
        <v>4.5</v>
      </c>
      <c r="I26" s="36">
        <f t="shared" si="0"/>
        <v>1350</v>
      </c>
      <c r="J26" s="36">
        <f t="shared" si="2"/>
        <v>175.5</v>
      </c>
      <c r="K26" s="36">
        <f t="shared" si="3"/>
        <v>1525.5</v>
      </c>
    </row>
    <row r="27" spans="1:11" ht="24" thickBot="1">
      <c r="A27" s="4">
        <v>25</v>
      </c>
      <c r="B27" s="6" t="s">
        <v>34</v>
      </c>
      <c r="C27" s="15">
        <v>40</v>
      </c>
      <c r="D27" s="18">
        <v>270</v>
      </c>
      <c r="E27" s="20">
        <v>0</v>
      </c>
      <c r="F27" s="35">
        <f t="shared" si="1"/>
        <v>310</v>
      </c>
      <c r="G27" s="17" t="s">
        <v>94</v>
      </c>
      <c r="H27" s="33">
        <v>1.5</v>
      </c>
      <c r="I27" s="36">
        <f t="shared" si="0"/>
        <v>465</v>
      </c>
      <c r="J27" s="36">
        <f t="shared" si="2"/>
        <v>60.45</v>
      </c>
      <c r="K27" s="36">
        <f t="shared" si="3"/>
        <v>525.45000000000005</v>
      </c>
    </row>
    <row r="28" spans="1:11" ht="15.75" thickBot="1">
      <c r="A28" s="4">
        <v>26</v>
      </c>
      <c r="B28" s="6" t="s">
        <v>35</v>
      </c>
      <c r="C28" s="15">
        <v>300</v>
      </c>
      <c r="D28" s="18">
        <v>150</v>
      </c>
      <c r="E28" s="20">
        <v>0</v>
      </c>
      <c r="F28" s="35">
        <f t="shared" si="1"/>
        <v>450</v>
      </c>
      <c r="G28" s="17" t="s">
        <v>95</v>
      </c>
      <c r="H28" s="33">
        <v>1.6</v>
      </c>
      <c r="I28" s="36">
        <f t="shared" si="0"/>
        <v>720</v>
      </c>
      <c r="J28" s="36">
        <f t="shared" si="2"/>
        <v>93.600000000000009</v>
      </c>
      <c r="K28" s="36">
        <f t="shared" si="3"/>
        <v>813.6</v>
      </c>
    </row>
    <row r="29" spans="1:11" ht="24" thickBot="1">
      <c r="A29" s="4">
        <v>27</v>
      </c>
      <c r="B29" s="6" t="s">
        <v>36</v>
      </c>
      <c r="C29" s="16">
        <v>0</v>
      </c>
      <c r="D29" s="18">
        <v>600</v>
      </c>
      <c r="E29" s="19">
        <v>1400</v>
      </c>
      <c r="F29" s="35">
        <f t="shared" si="1"/>
        <v>2000</v>
      </c>
      <c r="G29" s="17" t="s">
        <v>95</v>
      </c>
      <c r="H29" s="33">
        <v>1.4</v>
      </c>
      <c r="I29" s="36">
        <f t="shared" si="0"/>
        <v>2800</v>
      </c>
      <c r="J29" s="36">
        <f t="shared" si="2"/>
        <v>364</v>
      </c>
      <c r="K29" s="36">
        <f t="shared" si="3"/>
        <v>3164</v>
      </c>
    </row>
    <row r="30" spans="1:11" ht="15.75" thickBot="1">
      <c r="A30" s="4">
        <v>28</v>
      </c>
      <c r="B30" s="6" t="s">
        <v>37</v>
      </c>
      <c r="C30" s="15"/>
      <c r="D30" s="18">
        <v>50</v>
      </c>
      <c r="E30" s="20">
        <v>0</v>
      </c>
      <c r="F30" s="35">
        <f t="shared" si="1"/>
        <v>50</v>
      </c>
      <c r="G30" s="17" t="s">
        <v>94</v>
      </c>
      <c r="H30" s="33">
        <v>4</v>
      </c>
      <c r="I30" s="36">
        <f t="shared" si="0"/>
        <v>200</v>
      </c>
      <c r="J30" s="36">
        <f t="shared" si="2"/>
        <v>26</v>
      </c>
      <c r="K30" s="36">
        <f t="shared" si="3"/>
        <v>226</v>
      </c>
    </row>
    <row r="31" spans="1:11" ht="15.75" thickBot="1">
      <c r="A31" s="4">
        <v>29</v>
      </c>
      <c r="B31" s="6" t="s">
        <v>38</v>
      </c>
      <c r="C31" s="15">
        <v>30</v>
      </c>
      <c r="D31" s="18">
        <v>100</v>
      </c>
      <c r="E31" s="20">
        <v>0</v>
      </c>
      <c r="F31" s="35">
        <f t="shared" si="1"/>
        <v>130</v>
      </c>
      <c r="G31" s="17" t="s">
        <v>94</v>
      </c>
      <c r="H31" s="33">
        <v>7</v>
      </c>
      <c r="I31" s="36">
        <f t="shared" si="0"/>
        <v>910</v>
      </c>
      <c r="J31" s="36">
        <f t="shared" si="2"/>
        <v>118.3</v>
      </c>
      <c r="K31" s="36">
        <f t="shared" si="3"/>
        <v>1028.3</v>
      </c>
    </row>
    <row r="32" spans="1:11" ht="15.75" thickBot="1">
      <c r="A32" s="4">
        <v>30</v>
      </c>
      <c r="B32" s="6" t="s">
        <v>39</v>
      </c>
      <c r="C32" s="15">
        <v>80</v>
      </c>
      <c r="D32" s="18">
        <v>40</v>
      </c>
      <c r="E32" s="20">
        <v>0</v>
      </c>
      <c r="F32" s="35">
        <f t="shared" si="1"/>
        <v>120</v>
      </c>
      <c r="G32" s="17" t="s">
        <v>94</v>
      </c>
      <c r="H32" s="33">
        <v>3.52</v>
      </c>
      <c r="I32" s="36">
        <f t="shared" si="0"/>
        <v>422.4</v>
      </c>
      <c r="J32" s="36">
        <f t="shared" si="2"/>
        <v>54.911999999999999</v>
      </c>
      <c r="K32" s="36">
        <f t="shared" si="3"/>
        <v>477.31199999999995</v>
      </c>
    </row>
    <row r="33" spans="1:11" ht="15.75" thickBot="1">
      <c r="A33" s="4">
        <v>31</v>
      </c>
      <c r="B33" s="6" t="s">
        <v>40</v>
      </c>
      <c r="C33" s="15">
        <v>100</v>
      </c>
      <c r="D33" s="18">
        <v>200</v>
      </c>
      <c r="E33" s="20">
        <v>0</v>
      </c>
      <c r="F33" s="35">
        <f t="shared" si="1"/>
        <v>300</v>
      </c>
      <c r="G33" s="17" t="s">
        <v>94</v>
      </c>
      <c r="H33" s="33">
        <v>3.52</v>
      </c>
      <c r="I33" s="36">
        <f t="shared" si="0"/>
        <v>1056</v>
      </c>
      <c r="J33" s="36">
        <f t="shared" si="2"/>
        <v>137.28</v>
      </c>
      <c r="K33" s="36">
        <f t="shared" si="3"/>
        <v>1193.28</v>
      </c>
    </row>
    <row r="34" spans="1:11" ht="15.75" thickBot="1">
      <c r="A34" s="4">
        <v>32</v>
      </c>
      <c r="B34" s="6" t="s">
        <v>41</v>
      </c>
      <c r="C34" s="15">
        <v>5</v>
      </c>
      <c r="D34" s="18">
        <v>4</v>
      </c>
      <c r="E34" s="19">
        <v>10</v>
      </c>
      <c r="F34" s="35">
        <f t="shared" si="1"/>
        <v>19</v>
      </c>
      <c r="G34" s="17" t="s">
        <v>95</v>
      </c>
      <c r="H34" s="33">
        <v>1.5</v>
      </c>
      <c r="I34" s="36">
        <f t="shared" si="0"/>
        <v>28.5</v>
      </c>
      <c r="J34" s="37">
        <f>I34*24%</f>
        <v>6.84</v>
      </c>
      <c r="K34" s="36">
        <f t="shared" si="3"/>
        <v>35.340000000000003</v>
      </c>
    </row>
    <row r="35" spans="1:11" ht="15.75" thickBot="1">
      <c r="A35" s="4">
        <v>33</v>
      </c>
      <c r="B35" s="6" t="s">
        <v>42</v>
      </c>
      <c r="C35" s="16">
        <v>0</v>
      </c>
      <c r="D35" s="18">
        <v>150</v>
      </c>
      <c r="E35" s="20">
        <v>0</v>
      </c>
      <c r="F35" s="35">
        <f t="shared" si="1"/>
        <v>150</v>
      </c>
      <c r="G35" s="17" t="s">
        <v>95</v>
      </c>
      <c r="H35" s="33">
        <v>1.6</v>
      </c>
      <c r="I35" s="36">
        <f t="shared" ref="I35:I66" si="4">F35*H35</f>
        <v>240</v>
      </c>
      <c r="J35" s="36">
        <f t="shared" si="2"/>
        <v>31.200000000000003</v>
      </c>
      <c r="K35" s="36">
        <f t="shared" si="3"/>
        <v>271.2</v>
      </c>
    </row>
    <row r="36" spans="1:11" ht="15.75" thickBot="1">
      <c r="A36" s="4">
        <v>34</v>
      </c>
      <c r="B36" s="6" t="s">
        <v>43</v>
      </c>
      <c r="C36" s="15">
        <v>20</v>
      </c>
      <c r="D36" s="18">
        <v>4</v>
      </c>
      <c r="E36" s="20">
        <v>0</v>
      </c>
      <c r="F36" s="35">
        <f t="shared" si="1"/>
        <v>24</v>
      </c>
      <c r="G36" s="17" t="s">
        <v>94</v>
      </c>
      <c r="H36" s="33">
        <v>8</v>
      </c>
      <c r="I36" s="36">
        <f t="shared" si="4"/>
        <v>192</v>
      </c>
      <c r="J36" s="36">
        <f t="shared" si="2"/>
        <v>24.96</v>
      </c>
      <c r="K36" s="36">
        <f t="shared" si="3"/>
        <v>216.96</v>
      </c>
    </row>
    <row r="37" spans="1:11" ht="15.75" thickBot="1">
      <c r="A37" s="4">
        <v>35</v>
      </c>
      <c r="B37" s="6" t="s">
        <v>44</v>
      </c>
      <c r="C37" s="16">
        <v>0</v>
      </c>
      <c r="D37" s="18">
        <v>100</v>
      </c>
      <c r="E37" s="20">
        <v>0</v>
      </c>
      <c r="F37" s="35">
        <f t="shared" si="1"/>
        <v>100</v>
      </c>
      <c r="G37" s="17" t="s">
        <v>96</v>
      </c>
      <c r="H37" s="33">
        <v>12</v>
      </c>
      <c r="I37" s="36">
        <f t="shared" si="4"/>
        <v>1200</v>
      </c>
      <c r="J37" s="36">
        <f t="shared" si="2"/>
        <v>156</v>
      </c>
      <c r="K37" s="36">
        <f t="shared" si="3"/>
        <v>1356</v>
      </c>
    </row>
    <row r="38" spans="1:11" ht="15.75" thickBot="1">
      <c r="A38" s="4">
        <v>36</v>
      </c>
      <c r="B38" s="6" t="s">
        <v>45</v>
      </c>
      <c r="C38" s="15">
        <v>6000</v>
      </c>
      <c r="D38" s="18">
        <v>2500</v>
      </c>
      <c r="E38" s="19">
        <v>1700</v>
      </c>
      <c r="F38" s="35">
        <f t="shared" si="1"/>
        <v>10200</v>
      </c>
      <c r="G38" s="17" t="s">
        <v>95</v>
      </c>
      <c r="H38" s="33">
        <v>1.1000000000000001</v>
      </c>
      <c r="I38" s="36">
        <f t="shared" si="4"/>
        <v>11220</v>
      </c>
      <c r="J38" s="36">
        <f t="shared" si="2"/>
        <v>1458.6000000000001</v>
      </c>
      <c r="K38" s="36">
        <f t="shared" si="3"/>
        <v>12678.6</v>
      </c>
    </row>
    <row r="39" spans="1:11" ht="15.75" thickBot="1">
      <c r="A39" s="4">
        <v>37</v>
      </c>
      <c r="B39" s="6" t="s">
        <v>46</v>
      </c>
      <c r="C39" s="16">
        <v>0</v>
      </c>
      <c r="D39" s="18">
        <v>40</v>
      </c>
      <c r="E39" s="19">
        <v>700</v>
      </c>
      <c r="F39" s="35">
        <f t="shared" si="1"/>
        <v>740</v>
      </c>
      <c r="G39" s="17" t="s">
        <v>95</v>
      </c>
      <c r="H39" s="33">
        <v>3</v>
      </c>
      <c r="I39" s="36">
        <f t="shared" si="4"/>
        <v>2220</v>
      </c>
      <c r="J39" s="36">
        <f t="shared" si="2"/>
        <v>288.60000000000002</v>
      </c>
      <c r="K39" s="36">
        <f t="shared" si="3"/>
        <v>2508.6</v>
      </c>
    </row>
    <row r="40" spans="1:11" ht="15.75" thickBot="1">
      <c r="A40" s="4">
        <v>38</v>
      </c>
      <c r="B40" s="6" t="s">
        <v>47</v>
      </c>
      <c r="C40" s="15">
        <v>900</v>
      </c>
      <c r="D40" s="18">
        <v>1500</v>
      </c>
      <c r="E40" s="19">
        <v>1000</v>
      </c>
      <c r="F40" s="35">
        <f t="shared" si="1"/>
        <v>3400</v>
      </c>
      <c r="G40" s="17" t="s">
        <v>95</v>
      </c>
      <c r="H40" s="33">
        <v>0.4</v>
      </c>
      <c r="I40" s="36">
        <f t="shared" si="4"/>
        <v>1360</v>
      </c>
      <c r="J40" s="36">
        <f t="shared" si="2"/>
        <v>176.8</v>
      </c>
      <c r="K40" s="36">
        <f t="shared" si="3"/>
        <v>1536.8</v>
      </c>
    </row>
    <row r="41" spans="1:11" ht="24" thickBot="1">
      <c r="A41" s="4">
        <v>39</v>
      </c>
      <c r="B41" s="6" t="s">
        <v>48</v>
      </c>
      <c r="C41" s="16">
        <v>0</v>
      </c>
      <c r="D41" s="18">
        <v>40</v>
      </c>
      <c r="E41" s="20">
        <v>0</v>
      </c>
      <c r="F41" s="35">
        <f t="shared" si="1"/>
        <v>40</v>
      </c>
      <c r="G41" s="17" t="s">
        <v>95</v>
      </c>
      <c r="H41" s="33">
        <v>3.85</v>
      </c>
      <c r="I41" s="36">
        <f t="shared" si="4"/>
        <v>154</v>
      </c>
      <c r="J41" s="36">
        <f t="shared" si="2"/>
        <v>20.02</v>
      </c>
      <c r="K41" s="36">
        <f t="shared" si="3"/>
        <v>174.02</v>
      </c>
    </row>
    <row r="42" spans="1:11" ht="15.75" thickBot="1">
      <c r="A42" s="4">
        <v>40</v>
      </c>
      <c r="B42" s="6" t="s">
        <v>49</v>
      </c>
      <c r="C42" s="15">
        <v>100</v>
      </c>
      <c r="D42" s="18">
        <v>150</v>
      </c>
      <c r="E42" s="20">
        <v>0</v>
      </c>
      <c r="F42" s="35">
        <f t="shared" si="1"/>
        <v>250</v>
      </c>
      <c r="G42" s="17" t="s">
        <v>95</v>
      </c>
      <c r="H42" s="33">
        <v>2.9</v>
      </c>
      <c r="I42" s="36">
        <f t="shared" si="4"/>
        <v>725</v>
      </c>
      <c r="J42" s="36">
        <f t="shared" si="2"/>
        <v>94.25</v>
      </c>
      <c r="K42" s="36">
        <f t="shared" si="3"/>
        <v>819.25</v>
      </c>
    </row>
    <row r="43" spans="1:11" ht="15.75" thickBot="1">
      <c r="A43" s="4">
        <v>41</v>
      </c>
      <c r="B43" s="6" t="s">
        <v>50</v>
      </c>
      <c r="C43" s="15">
        <v>80</v>
      </c>
      <c r="D43" s="18">
        <v>80</v>
      </c>
      <c r="E43" s="20">
        <v>0</v>
      </c>
      <c r="F43" s="35">
        <f t="shared" si="1"/>
        <v>160</v>
      </c>
      <c r="G43" s="17" t="s">
        <v>94</v>
      </c>
      <c r="H43" s="33">
        <v>5.2</v>
      </c>
      <c r="I43" s="36">
        <f t="shared" si="4"/>
        <v>832</v>
      </c>
      <c r="J43" s="36">
        <f t="shared" si="2"/>
        <v>108.16</v>
      </c>
      <c r="K43" s="36">
        <f t="shared" si="3"/>
        <v>940.16</v>
      </c>
    </row>
    <row r="44" spans="1:11" ht="15.75" thickBot="1">
      <c r="A44" s="4">
        <v>42</v>
      </c>
      <c r="B44" s="6" t="s">
        <v>51</v>
      </c>
      <c r="C44" s="15">
        <v>20</v>
      </c>
      <c r="D44" s="18">
        <v>100</v>
      </c>
      <c r="E44" s="20">
        <v>0</v>
      </c>
      <c r="F44" s="35">
        <f t="shared" si="1"/>
        <v>120</v>
      </c>
      <c r="G44" s="17" t="s">
        <v>94</v>
      </c>
      <c r="H44" s="33">
        <v>3.96</v>
      </c>
      <c r="I44" s="36">
        <f t="shared" si="4"/>
        <v>475.2</v>
      </c>
      <c r="J44" s="36">
        <f t="shared" si="2"/>
        <v>61.776000000000003</v>
      </c>
      <c r="K44" s="36">
        <f t="shared" si="3"/>
        <v>536.976</v>
      </c>
    </row>
    <row r="45" spans="1:11" ht="15.75" thickBot="1">
      <c r="A45" s="4">
        <v>43</v>
      </c>
      <c r="B45" s="6" t="s">
        <v>52</v>
      </c>
      <c r="C45" s="16">
        <v>0</v>
      </c>
      <c r="D45" s="18">
        <v>20</v>
      </c>
      <c r="E45" s="20">
        <v>0</v>
      </c>
      <c r="F45" s="35">
        <f t="shared" si="1"/>
        <v>20</v>
      </c>
      <c r="G45" s="17" t="s">
        <v>97</v>
      </c>
      <c r="H45" s="33">
        <v>4</v>
      </c>
      <c r="I45" s="36">
        <f t="shared" si="4"/>
        <v>80</v>
      </c>
      <c r="J45" s="37">
        <f>I45*24%</f>
        <v>19.2</v>
      </c>
      <c r="K45" s="36">
        <f t="shared" si="3"/>
        <v>99.2</v>
      </c>
    </row>
    <row r="46" spans="1:11" ht="15.75" thickBot="1">
      <c r="A46" s="4">
        <v>44</v>
      </c>
      <c r="B46" s="6" t="s">
        <v>53</v>
      </c>
      <c r="C46" s="16">
        <v>0</v>
      </c>
      <c r="D46" s="18">
        <v>10</v>
      </c>
      <c r="E46" s="20">
        <v>0</v>
      </c>
      <c r="F46" s="35">
        <f t="shared" si="1"/>
        <v>10</v>
      </c>
      <c r="G46" s="17" t="s">
        <v>94</v>
      </c>
      <c r="H46" s="33">
        <v>7.59</v>
      </c>
      <c r="I46" s="36">
        <f t="shared" si="4"/>
        <v>75.900000000000006</v>
      </c>
      <c r="J46" s="36">
        <f t="shared" si="2"/>
        <v>9.8670000000000009</v>
      </c>
      <c r="K46" s="36">
        <f t="shared" si="3"/>
        <v>85.76700000000001</v>
      </c>
    </row>
    <row r="47" spans="1:11" ht="15.75" thickBot="1">
      <c r="A47" s="4">
        <v>45</v>
      </c>
      <c r="B47" s="6" t="s">
        <v>54</v>
      </c>
      <c r="C47" s="16">
        <v>0</v>
      </c>
      <c r="D47" s="18">
        <v>100</v>
      </c>
      <c r="E47" s="20">
        <v>0</v>
      </c>
      <c r="F47" s="35">
        <f t="shared" si="1"/>
        <v>100</v>
      </c>
      <c r="G47" s="17" t="s">
        <v>94</v>
      </c>
      <c r="H47" s="33">
        <v>5.94</v>
      </c>
      <c r="I47" s="36">
        <f t="shared" si="4"/>
        <v>594</v>
      </c>
      <c r="J47" s="36">
        <f t="shared" si="2"/>
        <v>77.22</v>
      </c>
      <c r="K47" s="36">
        <f t="shared" si="3"/>
        <v>671.22</v>
      </c>
    </row>
    <row r="48" spans="1:11" ht="15.75" thickBot="1">
      <c r="A48" s="4">
        <v>46</v>
      </c>
      <c r="B48" s="6" t="s">
        <v>55</v>
      </c>
      <c r="C48" s="15">
        <v>1100</v>
      </c>
      <c r="D48" s="18">
        <v>80</v>
      </c>
      <c r="E48" s="19">
        <v>3000</v>
      </c>
      <c r="F48" s="35">
        <f t="shared" si="1"/>
        <v>4180</v>
      </c>
      <c r="G48" s="17" t="s">
        <v>95</v>
      </c>
      <c r="H48" s="33">
        <v>2</v>
      </c>
      <c r="I48" s="36">
        <f t="shared" si="4"/>
        <v>8360</v>
      </c>
      <c r="J48" s="36">
        <f t="shared" si="2"/>
        <v>1086.8</v>
      </c>
      <c r="K48" s="36">
        <f t="shared" si="3"/>
        <v>9446.7999999999993</v>
      </c>
    </row>
    <row r="49" spans="1:11" ht="15.75" thickBot="1">
      <c r="A49" s="4">
        <v>47</v>
      </c>
      <c r="B49" s="6" t="s">
        <v>56</v>
      </c>
      <c r="C49" s="16">
        <v>0</v>
      </c>
      <c r="D49" s="18">
        <v>60</v>
      </c>
      <c r="E49" s="20">
        <v>0</v>
      </c>
      <c r="F49" s="35">
        <f t="shared" si="1"/>
        <v>60</v>
      </c>
      <c r="G49" s="17" t="s">
        <v>94</v>
      </c>
      <c r="H49" s="33">
        <v>4.79</v>
      </c>
      <c r="I49" s="36">
        <f t="shared" si="4"/>
        <v>287.39999999999998</v>
      </c>
      <c r="J49" s="36">
        <f t="shared" si="2"/>
        <v>37.361999999999995</v>
      </c>
      <c r="K49" s="36">
        <f t="shared" si="3"/>
        <v>324.76199999999994</v>
      </c>
    </row>
    <row r="50" spans="1:11" ht="15.75" thickBot="1">
      <c r="A50" s="4">
        <v>48</v>
      </c>
      <c r="B50" s="6" t="s">
        <v>57</v>
      </c>
      <c r="C50" s="15">
        <v>300</v>
      </c>
      <c r="D50" s="18">
        <v>250</v>
      </c>
      <c r="E50" s="19">
        <v>100</v>
      </c>
      <c r="F50" s="35">
        <f t="shared" si="1"/>
        <v>650</v>
      </c>
      <c r="G50" s="17" t="s">
        <v>94</v>
      </c>
      <c r="H50" s="33">
        <v>8</v>
      </c>
      <c r="I50" s="36">
        <f t="shared" si="4"/>
        <v>5200</v>
      </c>
      <c r="J50" s="36">
        <f t="shared" si="2"/>
        <v>676</v>
      </c>
      <c r="K50" s="36">
        <f t="shared" si="3"/>
        <v>5876</v>
      </c>
    </row>
    <row r="51" spans="1:11" ht="15.75" thickBot="1">
      <c r="A51" s="4">
        <v>49</v>
      </c>
      <c r="B51" s="6" t="s">
        <v>58</v>
      </c>
      <c r="C51" s="24">
        <v>150</v>
      </c>
      <c r="D51" s="25">
        <v>150</v>
      </c>
      <c r="E51" s="26">
        <v>400</v>
      </c>
      <c r="F51" s="35">
        <f t="shared" si="1"/>
        <v>700</v>
      </c>
      <c r="G51" s="32" t="s">
        <v>94</v>
      </c>
      <c r="H51" s="33">
        <v>5.94</v>
      </c>
      <c r="I51" s="36">
        <f t="shared" si="4"/>
        <v>4158</v>
      </c>
      <c r="J51" s="36">
        <f t="shared" si="2"/>
        <v>540.54</v>
      </c>
      <c r="K51" s="36">
        <f t="shared" si="3"/>
        <v>4698.54</v>
      </c>
    </row>
    <row r="52" spans="1:11" ht="15.75" thickBot="1">
      <c r="A52" s="4">
        <v>50</v>
      </c>
      <c r="B52" s="6" t="s">
        <v>59</v>
      </c>
      <c r="C52" s="15">
        <v>3</v>
      </c>
      <c r="D52" s="13">
        <v>4</v>
      </c>
      <c r="E52" s="17">
        <v>0</v>
      </c>
      <c r="F52" s="35">
        <f t="shared" si="1"/>
        <v>7</v>
      </c>
      <c r="G52" s="17" t="s">
        <v>94</v>
      </c>
      <c r="H52" s="33">
        <v>9.35</v>
      </c>
      <c r="I52" s="36">
        <f t="shared" si="4"/>
        <v>65.45</v>
      </c>
      <c r="J52" s="36">
        <f t="shared" si="2"/>
        <v>8.5085000000000015</v>
      </c>
      <c r="K52" s="36">
        <f t="shared" si="3"/>
        <v>73.958500000000001</v>
      </c>
    </row>
    <row r="53" spans="1:11" ht="15.75" thickBot="1">
      <c r="A53" s="4">
        <v>51</v>
      </c>
      <c r="B53" s="6" t="s">
        <v>60</v>
      </c>
      <c r="C53" s="27">
        <v>0</v>
      </c>
      <c r="D53" s="13">
        <v>110</v>
      </c>
      <c r="E53" s="17">
        <v>0</v>
      </c>
      <c r="F53" s="35">
        <f t="shared" si="1"/>
        <v>110</v>
      </c>
      <c r="G53" s="17" t="s">
        <v>94</v>
      </c>
      <c r="H53" s="33">
        <v>1.54</v>
      </c>
      <c r="I53" s="36">
        <f t="shared" si="4"/>
        <v>169.4</v>
      </c>
      <c r="J53" s="36">
        <f t="shared" si="2"/>
        <v>22.022000000000002</v>
      </c>
      <c r="K53" s="36">
        <f t="shared" si="3"/>
        <v>191.422</v>
      </c>
    </row>
    <row r="54" spans="1:11" ht="15.75" thickBot="1">
      <c r="A54" s="4">
        <v>52</v>
      </c>
      <c r="B54" s="6" t="s">
        <v>61</v>
      </c>
      <c r="C54" s="16">
        <v>0</v>
      </c>
      <c r="D54" s="13">
        <v>7</v>
      </c>
      <c r="E54" s="17">
        <v>0</v>
      </c>
      <c r="F54" s="35">
        <f t="shared" si="1"/>
        <v>7</v>
      </c>
      <c r="G54" s="17" t="s">
        <v>94</v>
      </c>
      <c r="H54" s="33">
        <v>13.2</v>
      </c>
      <c r="I54" s="36">
        <f t="shared" si="4"/>
        <v>92.399999999999991</v>
      </c>
      <c r="J54" s="36">
        <f t="shared" si="2"/>
        <v>12.011999999999999</v>
      </c>
      <c r="K54" s="36">
        <f t="shared" si="3"/>
        <v>104.41199999999999</v>
      </c>
    </row>
    <row r="55" spans="1:11" ht="15.75" thickBot="1">
      <c r="A55" s="4">
        <v>53</v>
      </c>
      <c r="B55" s="6" t="s">
        <v>62</v>
      </c>
      <c r="C55" s="15">
        <v>1</v>
      </c>
      <c r="D55" s="18">
        <v>2</v>
      </c>
      <c r="E55" s="17">
        <v>0</v>
      </c>
      <c r="F55" s="35">
        <f t="shared" si="1"/>
        <v>3</v>
      </c>
      <c r="G55" s="17" t="s">
        <v>94</v>
      </c>
      <c r="H55" s="33">
        <v>9.24</v>
      </c>
      <c r="I55" s="36">
        <f t="shared" si="4"/>
        <v>27.72</v>
      </c>
      <c r="J55" s="36">
        <f t="shared" si="2"/>
        <v>3.6036000000000001</v>
      </c>
      <c r="K55" s="36">
        <f t="shared" si="3"/>
        <v>31.323599999999999</v>
      </c>
    </row>
    <row r="56" spans="1:11" ht="15.75" thickBot="1">
      <c r="A56" s="4">
        <v>54</v>
      </c>
      <c r="B56" s="6" t="s">
        <v>63</v>
      </c>
      <c r="C56" s="15">
        <v>4</v>
      </c>
      <c r="D56" s="13">
        <v>15</v>
      </c>
      <c r="E56" s="17">
        <v>0</v>
      </c>
      <c r="F56" s="35">
        <f t="shared" si="1"/>
        <v>19</v>
      </c>
      <c r="G56" s="17" t="s">
        <v>94</v>
      </c>
      <c r="H56" s="33">
        <v>38.28</v>
      </c>
      <c r="I56" s="36">
        <f t="shared" si="4"/>
        <v>727.32</v>
      </c>
      <c r="J56" s="36">
        <f t="shared" si="2"/>
        <v>94.551600000000008</v>
      </c>
      <c r="K56" s="36">
        <f t="shared" si="3"/>
        <v>821.87160000000006</v>
      </c>
    </row>
    <row r="57" spans="1:11" ht="15.75" thickBot="1">
      <c r="A57" s="4">
        <v>55</v>
      </c>
      <c r="B57" s="6" t="s">
        <v>64</v>
      </c>
      <c r="C57" s="15">
        <v>80</v>
      </c>
      <c r="D57" s="13">
        <v>50</v>
      </c>
      <c r="E57" s="17">
        <v>0</v>
      </c>
      <c r="F57" s="35">
        <f t="shared" si="1"/>
        <v>130</v>
      </c>
      <c r="G57" s="17" t="s">
        <v>98</v>
      </c>
      <c r="H57" s="33">
        <v>7</v>
      </c>
      <c r="I57" s="36">
        <f t="shared" si="4"/>
        <v>910</v>
      </c>
      <c r="J57" s="36">
        <f t="shared" si="2"/>
        <v>118.3</v>
      </c>
      <c r="K57" s="36">
        <f t="shared" si="3"/>
        <v>1028.3</v>
      </c>
    </row>
    <row r="58" spans="1:11" ht="15.75" thickBot="1">
      <c r="A58" s="4">
        <v>56</v>
      </c>
      <c r="B58" s="6" t="s">
        <v>65</v>
      </c>
      <c r="C58" s="15">
        <v>120</v>
      </c>
      <c r="D58" s="13">
        <v>140</v>
      </c>
      <c r="E58" s="17">
        <v>0</v>
      </c>
      <c r="F58" s="35">
        <f t="shared" si="1"/>
        <v>260</v>
      </c>
      <c r="G58" s="17" t="s">
        <v>95</v>
      </c>
      <c r="H58" s="34">
        <v>1.8</v>
      </c>
      <c r="I58" s="36">
        <f t="shared" si="4"/>
        <v>468</v>
      </c>
      <c r="J58" s="36">
        <f t="shared" si="2"/>
        <v>60.84</v>
      </c>
      <c r="K58" s="36">
        <f t="shared" si="3"/>
        <v>528.84</v>
      </c>
    </row>
    <row r="59" spans="1:11" ht="15.75" thickBot="1">
      <c r="A59" s="4">
        <v>57</v>
      </c>
      <c r="B59" s="6" t="s">
        <v>66</v>
      </c>
      <c r="C59" s="15">
        <v>40</v>
      </c>
      <c r="D59" s="13">
        <v>5</v>
      </c>
      <c r="E59" s="17">
        <v>0</v>
      </c>
      <c r="F59" s="35">
        <f t="shared" si="1"/>
        <v>45</v>
      </c>
      <c r="G59" s="17" t="s">
        <v>94</v>
      </c>
      <c r="H59" s="34">
        <v>1.32</v>
      </c>
      <c r="I59" s="36">
        <f t="shared" si="4"/>
        <v>59.400000000000006</v>
      </c>
      <c r="J59" s="36">
        <f t="shared" si="2"/>
        <v>7.7220000000000013</v>
      </c>
      <c r="K59" s="36">
        <f t="shared" si="3"/>
        <v>67.122000000000014</v>
      </c>
    </row>
    <row r="60" spans="1:11" ht="15.75" thickBot="1">
      <c r="A60" s="4">
        <v>58</v>
      </c>
      <c r="B60" s="6" t="s">
        <v>67</v>
      </c>
      <c r="C60" s="15">
        <v>225</v>
      </c>
      <c r="D60" s="13">
        <v>180</v>
      </c>
      <c r="E60" s="17">
        <v>0</v>
      </c>
      <c r="F60" s="35">
        <f t="shared" si="1"/>
        <v>405</v>
      </c>
      <c r="G60" s="17" t="s">
        <v>94</v>
      </c>
      <c r="H60" s="34">
        <v>3.5</v>
      </c>
      <c r="I60" s="36">
        <f t="shared" si="4"/>
        <v>1417.5</v>
      </c>
      <c r="J60" s="36">
        <f t="shared" si="2"/>
        <v>184.27500000000001</v>
      </c>
      <c r="K60" s="36">
        <f t="shared" si="3"/>
        <v>1601.7750000000001</v>
      </c>
    </row>
    <row r="61" spans="1:11" ht="24" thickBot="1">
      <c r="A61" s="4">
        <v>59</v>
      </c>
      <c r="B61" s="6" t="s">
        <v>68</v>
      </c>
      <c r="C61" s="16">
        <v>0</v>
      </c>
      <c r="D61" s="13">
        <v>10</v>
      </c>
      <c r="E61" s="17">
        <v>0</v>
      </c>
      <c r="F61" s="35">
        <f t="shared" si="1"/>
        <v>10</v>
      </c>
      <c r="G61" s="17" t="s">
        <v>95</v>
      </c>
      <c r="H61" s="34">
        <v>1.52</v>
      </c>
      <c r="I61" s="36">
        <f t="shared" si="4"/>
        <v>15.2</v>
      </c>
      <c r="J61" s="36">
        <f t="shared" si="2"/>
        <v>1.976</v>
      </c>
      <c r="K61" s="36">
        <f t="shared" si="3"/>
        <v>17.175999999999998</v>
      </c>
    </row>
    <row r="62" spans="1:11" ht="35.25" thickBot="1">
      <c r="A62" s="4">
        <v>60</v>
      </c>
      <c r="B62" s="6" t="s">
        <v>69</v>
      </c>
      <c r="C62" s="16">
        <v>0</v>
      </c>
      <c r="D62" s="13">
        <v>5</v>
      </c>
      <c r="E62" s="17">
        <v>0</v>
      </c>
      <c r="F62" s="35">
        <f t="shared" si="1"/>
        <v>5</v>
      </c>
      <c r="G62" s="17" t="s">
        <v>95</v>
      </c>
      <c r="H62" s="34">
        <v>1.98</v>
      </c>
      <c r="I62" s="36">
        <f t="shared" si="4"/>
        <v>9.9</v>
      </c>
      <c r="J62" s="36">
        <f t="shared" si="2"/>
        <v>1.2870000000000001</v>
      </c>
      <c r="K62" s="36">
        <f t="shared" si="3"/>
        <v>11.187000000000001</v>
      </c>
    </row>
    <row r="63" spans="1:11" ht="15.75" thickBot="1">
      <c r="A63" s="4">
        <v>61</v>
      </c>
      <c r="B63" s="6" t="s">
        <v>70</v>
      </c>
      <c r="C63" s="15">
        <v>1</v>
      </c>
      <c r="D63" s="13">
        <v>3</v>
      </c>
      <c r="E63" s="17">
        <v>0</v>
      </c>
      <c r="F63" s="35">
        <f t="shared" si="1"/>
        <v>4</v>
      </c>
      <c r="G63" s="17" t="s">
        <v>94</v>
      </c>
      <c r="H63" s="34">
        <v>7</v>
      </c>
      <c r="I63" s="36">
        <f t="shared" si="4"/>
        <v>28</v>
      </c>
      <c r="J63" s="36">
        <f t="shared" si="2"/>
        <v>3.64</v>
      </c>
      <c r="K63" s="36">
        <f t="shared" si="3"/>
        <v>31.64</v>
      </c>
    </row>
    <row r="64" spans="1:11" ht="15.75" thickBot="1">
      <c r="A64" s="4">
        <v>62</v>
      </c>
      <c r="B64" s="6" t="s">
        <v>71</v>
      </c>
      <c r="C64" s="16">
        <v>0</v>
      </c>
      <c r="D64" s="13">
        <v>80</v>
      </c>
      <c r="E64" s="17">
        <v>0</v>
      </c>
      <c r="F64" s="35">
        <f t="shared" si="1"/>
        <v>80</v>
      </c>
      <c r="G64" s="17" t="s">
        <v>95</v>
      </c>
      <c r="H64" s="34">
        <v>1.54</v>
      </c>
      <c r="I64" s="36">
        <f t="shared" si="4"/>
        <v>123.2</v>
      </c>
      <c r="J64" s="36">
        <f t="shared" si="2"/>
        <v>16.016000000000002</v>
      </c>
      <c r="K64" s="36">
        <f t="shared" si="3"/>
        <v>139.21600000000001</v>
      </c>
    </row>
    <row r="65" spans="1:11" ht="15.75" thickBot="1">
      <c r="A65" s="4">
        <v>63</v>
      </c>
      <c r="B65" s="6" t="s">
        <v>72</v>
      </c>
      <c r="C65" s="16">
        <v>0</v>
      </c>
      <c r="D65" s="13">
        <v>10</v>
      </c>
      <c r="E65" s="17">
        <v>0</v>
      </c>
      <c r="F65" s="35">
        <f t="shared" si="1"/>
        <v>10</v>
      </c>
      <c r="G65" s="17" t="s">
        <v>95</v>
      </c>
      <c r="H65" s="34">
        <v>1.65</v>
      </c>
      <c r="I65" s="36">
        <f t="shared" si="4"/>
        <v>16.5</v>
      </c>
      <c r="J65" s="36">
        <f t="shared" si="2"/>
        <v>2.145</v>
      </c>
      <c r="K65" s="36">
        <f t="shared" si="3"/>
        <v>18.645</v>
      </c>
    </row>
    <row r="66" spans="1:11" ht="15.75" thickBot="1">
      <c r="A66" s="4">
        <v>64</v>
      </c>
      <c r="B66" s="6" t="s">
        <v>73</v>
      </c>
      <c r="C66" s="16">
        <v>0</v>
      </c>
      <c r="D66" s="13">
        <v>100</v>
      </c>
      <c r="E66" s="17">
        <v>0</v>
      </c>
      <c r="F66" s="35">
        <f t="shared" si="1"/>
        <v>100</v>
      </c>
      <c r="G66" s="17" t="s">
        <v>95</v>
      </c>
      <c r="H66" s="34">
        <v>1.1000000000000001</v>
      </c>
      <c r="I66" s="36">
        <f t="shared" si="4"/>
        <v>110.00000000000001</v>
      </c>
      <c r="J66" s="36">
        <f t="shared" si="2"/>
        <v>14.300000000000002</v>
      </c>
      <c r="K66" s="36">
        <f t="shared" si="3"/>
        <v>124.30000000000001</v>
      </c>
    </row>
    <row r="67" spans="1:11" ht="15.75" thickBot="1">
      <c r="A67" s="4">
        <v>65</v>
      </c>
      <c r="B67" s="6" t="s">
        <v>74</v>
      </c>
      <c r="C67" s="16">
        <v>0</v>
      </c>
      <c r="D67" s="13">
        <v>40</v>
      </c>
      <c r="E67" s="17">
        <v>0</v>
      </c>
      <c r="F67" s="35">
        <f t="shared" si="1"/>
        <v>40</v>
      </c>
      <c r="G67" s="17" t="s">
        <v>99</v>
      </c>
      <c r="H67" s="34">
        <v>0.4</v>
      </c>
      <c r="I67" s="36">
        <f t="shared" ref="I67:I84" si="5">F67*H67</f>
        <v>16</v>
      </c>
      <c r="J67" s="36">
        <f t="shared" si="2"/>
        <v>2.08</v>
      </c>
      <c r="K67" s="36">
        <f t="shared" si="3"/>
        <v>18.079999999999998</v>
      </c>
    </row>
    <row r="68" spans="1:11" ht="15.75" thickBot="1">
      <c r="A68" s="4">
        <v>66</v>
      </c>
      <c r="B68" s="6" t="s">
        <v>75</v>
      </c>
      <c r="C68" s="16">
        <v>0</v>
      </c>
      <c r="D68" s="13">
        <v>4</v>
      </c>
      <c r="E68" s="17">
        <v>0</v>
      </c>
      <c r="F68" s="35">
        <f t="shared" ref="F68:F84" si="6">C68+D68+E68</f>
        <v>4</v>
      </c>
      <c r="G68" s="17" t="s">
        <v>94</v>
      </c>
      <c r="H68" s="34">
        <v>7</v>
      </c>
      <c r="I68" s="36">
        <f t="shared" si="5"/>
        <v>28</v>
      </c>
      <c r="J68" s="36">
        <f t="shared" ref="J68:J84" si="7">I68*13%</f>
        <v>3.64</v>
      </c>
      <c r="K68" s="36">
        <f t="shared" ref="K68:K84" si="8">I68+J68</f>
        <v>31.64</v>
      </c>
    </row>
    <row r="69" spans="1:11" ht="15.75" thickBot="1">
      <c r="A69" s="4">
        <v>67</v>
      </c>
      <c r="B69" s="7" t="s">
        <v>76</v>
      </c>
      <c r="C69" s="15">
        <v>80</v>
      </c>
      <c r="D69" s="13">
        <v>20</v>
      </c>
      <c r="E69" s="17">
        <v>0</v>
      </c>
      <c r="F69" s="35">
        <f t="shared" si="6"/>
        <v>100</v>
      </c>
      <c r="G69" s="17" t="s">
        <v>94</v>
      </c>
      <c r="H69" s="34">
        <v>4.18</v>
      </c>
      <c r="I69" s="36">
        <f t="shared" si="5"/>
        <v>418</v>
      </c>
      <c r="J69" s="36">
        <f t="shared" si="7"/>
        <v>54.34</v>
      </c>
      <c r="K69" s="36">
        <f t="shared" si="8"/>
        <v>472.34000000000003</v>
      </c>
    </row>
    <row r="70" spans="1:11">
      <c r="A70" s="4">
        <v>68</v>
      </c>
      <c r="B70" s="8" t="s">
        <v>77</v>
      </c>
      <c r="C70" s="15">
        <v>180</v>
      </c>
      <c r="D70" s="13">
        <v>42</v>
      </c>
      <c r="E70" s="17">
        <v>0</v>
      </c>
      <c r="F70" s="35">
        <f t="shared" si="6"/>
        <v>222</v>
      </c>
      <c r="G70" s="17" t="s">
        <v>96</v>
      </c>
      <c r="H70" s="34">
        <v>1.38</v>
      </c>
      <c r="I70" s="36">
        <f t="shared" si="5"/>
        <v>306.35999999999996</v>
      </c>
      <c r="J70" s="36">
        <f t="shared" si="7"/>
        <v>39.826799999999999</v>
      </c>
      <c r="K70" s="36">
        <f t="shared" si="8"/>
        <v>346.18679999999995</v>
      </c>
    </row>
    <row r="71" spans="1:11">
      <c r="A71" s="4">
        <v>69</v>
      </c>
      <c r="B71" s="8" t="s">
        <v>78</v>
      </c>
      <c r="C71" s="15">
        <v>36</v>
      </c>
      <c r="D71" s="17">
        <v>0</v>
      </c>
      <c r="E71" s="17">
        <v>0</v>
      </c>
      <c r="F71" s="35">
        <f t="shared" si="6"/>
        <v>36</v>
      </c>
      <c r="G71" s="17" t="s">
        <v>94</v>
      </c>
      <c r="H71" s="34">
        <v>7.3</v>
      </c>
      <c r="I71" s="36">
        <f t="shared" si="5"/>
        <v>262.8</v>
      </c>
      <c r="J71" s="36">
        <f t="shared" si="7"/>
        <v>34.164000000000001</v>
      </c>
      <c r="K71" s="36">
        <f t="shared" si="8"/>
        <v>296.964</v>
      </c>
    </row>
    <row r="72" spans="1:11">
      <c r="A72" s="4">
        <v>70</v>
      </c>
      <c r="B72" s="8" t="s">
        <v>79</v>
      </c>
      <c r="C72" s="15">
        <v>850</v>
      </c>
      <c r="D72" s="17">
        <v>0</v>
      </c>
      <c r="E72" s="17">
        <v>0</v>
      </c>
      <c r="F72" s="35">
        <f t="shared" si="6"/>
        <v>850</v>
      </c>
      <c r="G72" s="17" t="s">
        <v>98</v>
      </c>
      <c r="H72" s="34">
        <v>2</v>
      </c>
      <c r="I72" s="36">
        <f t="shared" si="5"/>
        <v>1700</v>
      </c>
      <c r="J72" s="36">
        <f t="shared" si="7"/>
        <v>221</v>
      </c>
      <c r="K72" s="36">
        <f t="shared" si="8"/>
        <v>1921</v>
      </c>
    </row>
    <row r="73" spans="1:11">
      <c r="A73" s="4">
        <v>71</v>
      </c>
      <c r="B73" s="8" t="s">
        <v>80</v>
      </c>
      <c r="C73" s="15">
        <v>1200</v>
      </c>
      <c r="D73" s="17">
        <v>0</v>
      </c>
      <c r="E73" s="17">
        <v>0</v>
      </c>
      <c r="F73" s="35">
        <f t="shared" si="6"/>
        <v>1200</v>
      </c>
      <c r="G73" s="17" t="s">
        <v>95</v>
      </c>
      <c r="H73" s="34">
        <v>7</v>
      </c>
      <c r="I73" s="36">
        <f t="shared" si="5"/>
        <v>8400</v>
      </c>
      <c r="J73" s="36">
        <f t="shared" si="7"/>
        <v>1092</v>
      </c>
      <c r="K73" s="36">
        <f t="shared" si="8"/>
        <v>9492</v>
      </c>
    </row>
    <row r="74" spans="1:11">
      <c r="A74" s="4">
        <v>72</v>
      </c>
      <c r="B74" s="8" t="s">
        <v>81</v>
      </c>
      <c r="C74" s="15">
        <v>30</v>
      </c>
      <c r="D74" s="17">
        <v>0</v>
      </c>
      <c r="E74" s="17">
        <v>0</v>
      </c>
      <c r="F74" s="35">
        <f t="shared" si="6"/>
        <v>30</v>
      </c>
      <c r="G74" s="17" t="s">
        <v>95</v>
      </c>
      <c r="H74" s="34">
        <v>6.5</v>
      </c>
      <c r="I74" s="36">
        <f t="shared" si="5"/>
        <v>195</v>
      </c>
      <c r="J74" s="36">
        <f t="shared" si="7"/>
        <v>25.35</v>
      </c>
      <c r="K74" s="36">
        <f t="shared" si="8"/>
        <v>220.35</v>
      </c>
    </row>
    <row r="75" spans="1:11">
      <c r="A75" s="4">
        <v>73</v>
      </c>
      <c r="B75" s="8" t="s">
        <v>82</v>
      </c>
      <c r="C75" s="15">
        <v>20</v>
      </c>
      <c r="D75" s="17">
        <v>0</v>
      </c>
      <c r="E75" s="17">
        <v>0</v>
      </c>
      <c r="F75" s="35">
        <f t="shared" si="6"/>
        <v>20</v>
      </c>
      <c r="G75" s="17" t="s">
        <v>95</v>
      </c>
      <c r="H75" s="34">
        <v>35</v>
      </c>
      <c r="I75" s="36">
        <f t="shared" si="5"/>
        <v>700</v>
      </c>
      <c r="J75" s="36">
        <f t="shared" si="7"/>
        <v>91</v>
      </c>
      <c r="K75" s="36">
        <f t="shared" si="8"/>
        <v>791</v>
      </c>
    </row>
    <row r="76" spans="1:11">
      <c r="A76" s="4">
        <v>74</v>
      </c>
      <c r="B76" s="8" t="s">
        <v>83</v>
      </c>
      <c r="C76" s="15">
        <v>12</v>
      </c>
      <c r="D76" s="17">
        <v>0</v>
      </c>
      <c r="E76" s="17">
        <v>0</v>
      </c>
      <c r="F76" s="35">
        <f t="shared" si="6"/>
        <v>12</v>
      </c>
      <c r="G76" s="17" t="s">
        <v>95</v>
      </c>
      <c r="H76" s="34">
        <v>1.5</v>
      </c>
      <c r="I76" s="36">
        <f t="shared" si="5"/>
        <v>18</v>
      </c>
      <c r="J76" s="36">
        <f t="shared" si="7"/>
        <v>2.34</v>
      </c>
      <c r="K76" s="36">
        <f t="shared" si="8"/>
        <v>20.34</v>
      </c>
    </row>
    <row r="77" spans="1:11" ht="23.25">
      <c r="A77" s="4">
        <v>75</v>
      </c>
      <c r="B77" s="8" t="s">
        <v>84</v>
      </c>
      <c r="C77" s="15">
        <v>70</v>
      </c>
      <c r="D77" s="17">
        <v>0</v>
      </c>
      <c r="E77" s="17">
        <v>0</v>
      </c>
      <c r="F77" s="35">
        <f t="shared" si="6"/>
        <v>70</v>
      </c>
      <c r="G77" s="17" t="s">
        <v>100</v>
      </c>
      <c r="H77" s="34">
        <v>2.5</v>
      </c>
      <c r="I77" s="36">
        <f t="shared" si="5"/>
        <v>175</v>
      </c>
      <c r="J77" s="36">
        <f t="shared" si="7"/>
        <v>22.75</v>
      </c>
      <c r="K77" s="36">
        <f t="shared" si="8"/>
        <v>197.75</v>
      </c>
    </row>
    <row r="78" spans="1:11">
      <c r="A78" s="4">
        <v>76</v>
      </c>
      <c r="B78" s="8" t="s">
        <v>85</v>
      </c>
      <c r="C78" s="15">
        <v>1</v>
      </c>
      <c r="D78" s="17">
        <v>0</v>
      </c>
      <c r="E78" s="17">
        <v>0</v>
      </c>
      <c r="F78" s="35">
        <f t="shared" si="6"/>
        <v>1</v>
      </c>
      <c r="G78" s="17" t="s">
        <v>94</v>
      </c>
      <c r="H78" s="34">
        <v>27</v>
      </c>
      <c r="I78" s="36">
        <f t="shared" si="5"/>
        <v>27</v>
      </c>
      <c r="J78" s="36">
        <f t="shared" si="7"/>
        <v>3.5100000000000002</v>
      </c>
      <c r="K78" s="36">
        <f t="shared" si="8"/>
        <v>30.51</v>
      </c>
    </row>
    <row r="79" spans="1:11">
      <c r="A79" s="4">
        <v>77</v>
      </c>
      <c r="B79" s="8" t="s">
        <v>86</v>
      </c>
      <c r="C79" s="15">
        <v>3</v>
      </c>
      <c r="D79" s="17">
        <v>0</v>
      </c>
      <c r="E79" s="17">
        <v>0</v>
      </c>
      <c r="F79" s="35">
        <f t="shared" si="6"/>
        <v>3</v>
      </c>
      <c r="G79" s="17" t="s">
        <v>94</v>
      </c>
      <c r="H79" s="34">
        <v>41.77</v>
      </c>
      <c r="I79" s="36">
        <f t="shared" si="5"/>
        <v>125.31</v>
      </c>
      <c r="J79" s="36">
        <f t="shared" si="7"/>
        <v>16.290300000000002</v>
      </c>
      <c r="K79" s="36">
        <f t="shared" si="8"/>
        <v>141.6003</v>
      </c>
    </row>
    <row r="80" spans="1:11">
      <c r="A80" s="4">
        <v>78</v>
      </c>
      <c r="B80" s="8" t="s">
        <v>87</v>
      </c>
      <c r="C80" s="15">
        <v>7000</v>
      </c>
      <c r="D80" s="17">
        <v>0</v>
      </c>
      <c r="E80" s="17">
        <v>0</v>
      </c>
      <c r="F80" s="35">
        <f t="shared" si="6"/>
        <v>7000</v>
      </c>
      <c r="G80" s="17" t="s">
        <v>95</v>
      </c>
      <c r="H80" s="34">
        <v>0.5</v>
      </c>
      <c r="I80" s="36">
        <f t="shared" si="5"/>
        <v>3500</v>
      </c>
      <c r="J80" s="36">
        <f t="shared" si="7"/>
        <v>455</v>
      </c>
      <c r="K80" s="36">
        <f t="shared" si="8"/>
        <v>3955</v>
      </c>
    </row>
    <row r="81" spans="1:11">
      <c r="A81" s="4">
        <v>79</v>
      </c>
      <c r="B81" s="8" t="s">
        <v>88</v>
      </c>
      <c r="C81" s="15">
        <v>200</v>
      </c>
      <c r="D81" s="17">
        <v>0</v>
      </c>
      <c r="E81" s="17">
        <v>0</v>
      </c>
      <c r="F81" s="35">
        <f t="shared" si="6"/>
        <v>200</v>
      </c>
      <c r="G81" s="17" t="s">
        <v>94</v>
      </c>
      <c r="H81" s="34">
        <v>1.54</v>
      </c>
      <c r="I81" s="36">
        <f t="shared" si="5"/>
        <v>308</v>
      </c>
      <c r="J81" s="36">
        <f t="shared" si="7"/>
        <v>40.04</v>
      </c>
      <c r="K81" s="36">
        <f t="shared" si="8"/>
        <v>348.04</v>
      </c>
    </row>
    <row r="82" spans="1:11">
      <c r="A82" s="4">
        <v>80</v>
      </c>
      <c r="B82" s="9" t="s">
        <v>89</v>
      </c>
      <c r="C82" s="16">
        <v>0</v>
      </c>
      <c r="D82" s="17">
        <v>0</v>
      </c>
      <c r="E82" s="14">
        <v>400</v>
      </c>
      <c r="F82" s="35">
        <f t="shared" si="6"/>
        <v>400</v>
      </c>
      <c r="G82" s="17" t="s">
        <v>94</v>
      </c>
      <c r="H82" s="34">
        <v>1.54</v>
      </c>
      <c r="I82" s="36">
        <f t="shared" si="5"/>
        <v>616</v>
      </c>
      <c r="J82" s="36">
        <f t="shared" si="7"/>
        <v>80.08</v>
      </c>
      <c r="K82" s="36">
        <f t="shared" si="8"/>
        <v>696.08</v>
      </c>
    </row>
    <row r="83" spans="1:11" ht="22.5">
      <c r="A83" s="4">
        <v>81</v>
      </c>
      <c r="B83" s="9" t="s">
        <v>90</v>
      </c>
      <c r="C83" s="16">
        <v>0</v>
      </c>
      <c r="D83" s="17">
        <v>0</v>
      </c>
      <c r="E83" s="14">
        <v>372</v>
      </c>
      <c r="F83" s="35">
        <f t="shared" si="6"/>
        <v>372</v>
      </c>
      <c r="G83" s="17" t="s">
        <v>95</v>
      </c>
      <c r="H83" s="34">
        <v>3.91</v>
      </c>
      <c r="I83" s="36">
        <f t="shared" si="5"/>
        <v>1454.52</v>
      </c>
      <c r="J83" s="36">
        <f t="shared" si="7"/>
        <v>189.08760000000001</v>
      </c>
      <c r="K83" s="36">
        <f t="shared" si="8"/>
        <v>1643.6076</v>
      </c>
    </row>
    <row r="84" spans="1:11">
      <c r="A84" s="4">
        <v>82</v>
      </c>
      <c r="B84" s="10" t="s">
        <v>91</v>
      </c>
      <c r="C84" s="16">
        <v>0</v>
      </c>
      <c r="D84" s="17">
        <v>0</v>
      </c>
      <c r="E84" s="28">
        <v>30</v>
      </c>
      <c r="F84" s="35">
        <f t="shared" si="6"/>
        <v>30</v>
      </c>
      <c r="G84" s="32" t="s">
        <v>99</v>
      </c>
      <c r="H84" s="34">
        <v>4.84</v>
      </c>
      <c r="I84" s="36">
        <f t="shared" si="5"/>
        <v>145.19999999999999</v>
      </c>
      <c r="J84" s="36">
        <f t="shared" si="7"/>
        <v>18.875999999999998</v>
      </c>
      <c r="K84" s="36">
        <f t="shared" si="8"/>
        <v>164.07599999999999</v>
      </c>
    </row>
    <row r="85" spans="1:11">
      <c r="A85" s="1"/>
      <c r="B85" s="11" t="s">
        <v>92</v>
      </c>
      <c r="C85" s="11">
        <f>SUM(C3:C84)</f>
        <v>23506</v>
      </c>
      <c r="D85" s="29">
        <f>SUM(D3:D84)</f>
        <v>13132</v>
      </c>
      <c r="E85" s="30">
        <f>SUM(E3:E84)</f>
        <v>14047</v>
      </c>
      <c r="F85" s="30">
        <f>SUM(F3:F84)</f>
        <v>50685</v>
      </c>
      <c r="G85" s="1"/>
      <c r="H85" s="1"/>
      <c r="I85" s="63">
        <f>SUM(I3:I84)</f>
        <v>91014.179999999978</v>
      </c>
      <c r="J85" s="63">
        <f>SUM(J3:J84)</f>
        <v>11843.778400000007</v>
      </c>
      <c r="K85" s="63">
        <f>SUM(K3:K84)</f>
        <v>102857.9584</v>
      </c>
    </row>
    <row r="86" spans="1:11" ht="15.75" thickBot="1"/>
    <row r="87" spans="1:11" ht="16.5" thickBot="1">
      <c r="A87" s="88" t="s">
        <v>193</v>
      </c>
      <c r="B87" s="89"/>
      <c r="C87" s="89"/>
      <c r="D87" s="89"/>
      <c r="E87" s="89"/>
      <c r="F87" s="89"/>
      <c r="G87" s="89"/>
      <c r="H87" s="89"/>
      <c r="I87" s="90"/>
      <c r="J87" s="90"/>
      <c r="K87" s="91"/>
    </row>
    <row r="88" spans="1:11" ht="64.5">
      <c r="A88" s="2" t="s">
        <v>0</v>
      </c>
      <c r="B88" s="2" t="s">
        <v>1</v>
      </c>
      <c r="C88" s="3" t="s">
        <v>2</v>
      </c>
      <c r="D88" s="3" t="s">
        <v>93</v>
      </c>
      <c r="E88" s="3" t="s">
        <v>3</v>
      </c>
      <c r="F88" s="3" t="s">
        <v>4</v>
      </c>
      <c r="G88" s="3" t="s">
        <v>5</v>
      </c>
      <c r="H88" s="3" t="s">
        <v>6</v>
      </c>
      <c r="I88" s="87" t="s">
        <v>7</v>
      </c>
      <c r="J88" s="3" t="s">
        <v>102</v>
      </c>
      <c r="K88" s="3" t="s">
        <v>9</v>
      </c>
    </row>
    <row r="89" spans="1:11" ht="18.75" customHeight="1">
      <c r="A89" s="17">
        <v>1</v>
      </c>
      <c r="B89" s="41" t="s">
        <v>103</v>
      </c>
      <c r="C89" s="15">
        <v>20500</v>
      </c>
      <c r="D89" s="18">
        <v>6300</v>
      </c>
      <c r="E89" s="19">
        <v>9500</v>
      </c>
      <c r="F89" s="66">
        <f>C89+D89+E89</f>
        <v>36300</v>
      </c>
      <c r="G89" s="17" t="s">
        <v>171</v>
      </c>
      <c r="H89" s="65">
        <v>1.27</v>
      </c>
      <c r="I89" s="42">
        <f>F89*H89</f>
        <v>46101</v>
      </c>
      <c r="J89" s="42">
        <f>I89*13%</f>
        <v>5993.13</v>
      </c>
      <c r="K89" s="42">
        <f>I89+J89</f>
        <v>52094.13</v>
      </c>
    </row>
    <row r="90" spans="1:11">
      <c r="A90" s="17">
        <v>2</v>
      </c>
      <c r="B90" s="41" t="s">
        <v>104</v>
      </c>
      <c r="C90" s="15">
        <v>250</v>
      </c>
      <c r="D90" s="20">
        <v>0</v>
      </c>
      <c r="E90" s="20">
        <v>0</v>
      </c>
      <c r="F90" s="66">
        <f t="shared" ref="F90:F98" si="9">C90+D90+E90</f>
        <v>250</v>
      </c>
      <c r="G90" s="17" t="s">
        <v>95</v>
      </c>
      <c r="H90" s="65">
        <v>16</v>
      </c>
      <c r="I90" s="42">
        <f t="shared" ref="I90:I98" si="10">F90*H90</f>
        <v>4000</v>
      </c>
      <c r="J90" s="42">
        <f t="shared" ref="J90:J98" si="11">I90*13%</f>
        <v>520</v>
      </c>
      <c r="K90" s="42">
        <f t="shared" ref="K90:K98" si="12">I90+J90</f>
        <v>4520</v>
      </c>
    </row>
    <row r="91" spans="1:11" ht="23.25">
      <c r="A91" s="17">
        <v>3</v>
      </c>
      <c r="B91" s="41" t="s">
        <v>177</v>
      </c>
      <c r="C91" s="15">
        <v>1800</v>
      </c>
      <c r="D91" s="18">
        <v>1000</v>
      </c>
      <c r="E91" s="19">
        <v>1000</v>
      </c>
      <c r="F91" s="66">
        <f t="shared" si="9"/>
        <v>3800</v>
      </c>
      <c r="G91" s="17" t="s">
        <v>94</v>
      </c>
      <c r="H91" s="65">
        <v>10</v>
      </c>
      <c r="I91" s="42">
        <f t="shared" si="10"/>
        <v>38000</v>
      </c>
      <c r="J91" s="42">
        <f t="shared" si="11"/>
        <v>4940</v>
      </c>
      <c r="K91" s="42">
        <f t="shared" si="12"/>
        <v>42940</v>
      </c>
    </row>
    <row r="92" spans="1:11">
      <c r="A92" s="17">
        <v>4</v>
      </c>
      <c r="B92" s="41" t="s">
        <v>105</v>
      </c>
      <c r="C92" s="15">
        <v>120</v>
      </c>
      <c r="D92" s="20">
        <v>0</v>
      </c>
      <c r="E92" s="20">
        <v>0</v>
      </c>
      <c r="F92" s="66">
        <f t="shared" si="9"/>
        <v>120</v>
      </c>
      <c r="G92" s="17" t="s">
        <v>94</v>
      </c>
      <c r="H92" s="65">
        <v>4</v>
      </c>
      <c r="I92" s="42">
        <f t="shared" si="10"/>
        <v>480</v>
      </c>
      <c r="J92" s="42">
        <f t="shared" si="11"/>
        <v>62.400000000000006</v>
      </c>
      <c r="K92" s="42">
        <f t="shared" si="12"/>
        <v>542.4</v>
      </c>
    </row>
    <row r="93" spans="1:11" ht="23.25">
      <c r="A93" s="17">
        <v>5</v>
      </c>
      <c r="B93" s="41" t="s">
        <v>172</v>
      </c>
      <c r="C93" s="16">
        <v>0</v>
      </c>
      <c r="D93" s="18">
        <v>13500</v>
      </c>
      <c r="E93" s="19">
        <v>10000</v>
      </c>
      <c r="F93" s="66">
        <f t="shared" si="9"/>
        <v>23500</v>
      </c>
      <c r="G93" s="17" t="s">
        <v>95</v>
      </c>
      <c r="H93" s="65">
        <v>0.64</v>
      </c>
      <c r="I93" s="42">
        <f t="shared" si="10"/>
        <v>15040</v>
      </c>
      <c r="J93" s="42">
        <f t="shared" si="11"/>
        <v>1955.2</v>
      </c>
      <c r="K93" s="42">
        <f t="shared" si="12"/>
        <v>16995.2</v>
      </c>
    </row>
    <row r="94" spans="1:11" ht="23.25">
      <c r="A94" s="17">
        <v>6</v>
      </c>
      <c r="B94" s="41" t="s">
        <v>173</v>
      </c>
      <c r="C94" s="16">
        <v>0</v>
      </c>
      <c r="D94" s="18">
        <v>15500</v>
      </c>
      <c r="E94" s="20">
        <v>0</v>
      </c>
      <c r="F94" s="66">
        <f t="shared" si="9"/>
        <v>15500</v>
      </c>
      <c r="G94" s="17" t="s">
        <v>95</v>
      </c>
      <c r="H94" s="65">
        <v>0.64</v>
      </c>
      <c r="I94" s="42">
        <f t="shared" si="10"/>
        <v>9920</v>
      </c>
      <c r="J94" s="42">
        <f t="shared" si="11"/>
        <v>1289.6000000000001</v>
      </c>
      <c r="K94" s="42">
        <f t="shared" si="12"/>
        <v>11209.6</v>
      </c>
    </row>
    <row r="95" spans="1:11">
      <c r="A95" s="17">
        <v>7</v>
      </c>
      <c r="B95" s="41" t="s">
        <v>174</v>
      </c>
      <c r="C95" s="16">
        <v>0</v>
      </c>
      <c r="D95" s="18">
        <v>35</v>
      </c>
      <c r="E95" s="19">
        <v>100</v>
      </c>
      <c r="F95" s="66">
        <f t="shared" si="9"/>
        <v>135</v>
      </c>
      <c r="G95" s="17" t="s">
        <v>94</v>
      </c>
      <c r="H95" s="65">
        <v>10.89</v>
      </c>
      <c r="I95" s="42">
        <f t="shared" si="10"/>
        <v>1470.15</v>
      </c>
      <c r="J95" s="42">
        <f t="shared" si="11"/>
        <v>191.11950000000002</v>
      </c>
      <c r="K95" s="42">
        <f t="shared" si="12"/>
        <v>1661.2695000000001</v>
      </c>
    </row>
    <row r="96" spans="1:11">
      <c r="A96" s="17">
        <v>8</v>
      </c>
      <c r="B96" s="41" t="s">
        <v>175</v>
      </c>
      <c r="C96" s="16">
        <v>0</v>
      </c>
      <c r="D96" s="18">
        <v>35</v>
      </c>
      <c r="E96" s="20">
        <v>0</v>
      </c>
      <c r="F96" s="66">
        <f t="shared" si="9"/>
        <v>35</v>
      </c>
      <c r="G96" s="17" t="s">
        <v>94</v>
      </c>
      <c r="H96" s="65">
        <v>10.89</v>
      </c>
      <c r="I96" s="42">
        <f t="shared" si="10"/>
        <v>381.15000000000003</v>
      </c>
      <c r="J96" s="42">
        <f t="shared" si="11"/>
        <v>49.549500000000009</v>
      </c>
      <c r="K96" s="42">
        <f t="shared" si="12"/>
        <v>430.69950000000006</v>
      </c>
    </row>
    <row r="97" spans="1:11">
      <c r="A97" s="17">
        <v>9</v>
      </c>
      <c r="B97" s="41" t="s">
        <v>176</v>
      </c>
      <c r="C97" s="16">
        <v>0</v>
      </c>
      <c r="D97" s="18">
        <v>200</v>
      </c>
      <c r="E97" s="20">
        <v>0</v>
      </c>
      <c r="F97" s="66">
        <f t="shared" si="9"/>
        <v>200</v>
      </c>
      <c r="G97" s="17" t="s">
        <v>94</v>
      </c>
      <c r="H97" s="65">
        <v>4.62</v>
      </c>
      <c r="I97" s="42">
        <f t="shared" si="10"/>
        <v>924</v>
      </c>
      <c r="J97" s="42">
        <f t="shared" si="11"/>
        <v>120.12</v>
      </c>
      <c r="K97" s="42">
        <f t="shared" si="12"/>
        <v>1044.1199999999999</v>
      </c>
    </row>
    <row r="98" spans="1:11">
      <c r="A98" s="17">
        <v>10</v>
      </c>
      <c r="B98" s="41" t="s">
        <v>106</v>
      </c>
      <c r="C98" s="15">
        <v>380</v>
      </c>
      <c r="D98" s="18">
        <v>220</v>
      </c>
      <c r="E98" s="20">
        <v>0</v>
      </c>
      <c r="F98" s="66">
        <f t="shared" si="9"/>
        <v>600</v>
      </c>
      <c r="G98" s="17" t="s">
        <v>94</v>
      </c>
      <c r="H98" s="65">
        <v>6.82</v>
      </c>
      <c r="I98" s="42">
        <f t="shared" si="10"/>
        <v>4092</v>
      </c>
      <c r="J98" s="42">
        <f t="shared" si="11"/>
        <v>531.96</v>
      </c>
      <c r="K98" s="42">
        <f t="shared" si="12"/>
        <v>4623.96</v>
      </c>
    </row>
    <row r="99" spans="1:11">
      <c r="A99" s="43"/>
      <c r="B99" s="11" t="s">
        <v>92</v>
      </c>
      <c r="C99" s="11">
        <f>SUM(C89:C98)</f>
        <v>23050</v>
      </c>
      <c r="D99" s="11">
        <f>SUM(D89:D98)</f>
        <v>36790</v>
      </c>
      <c r="E99" s="64">
        <f>SUM(E89:E98)</f>
        <v>20600</v>
      </c>
      <c r="F99" s="30">
        <f>SUM(F89:F98)</f>
        <v>80440</v>
      </c>
      <c r="G99" s="44"/>
      <c r="H99" s="45" t="s">
        <v>101</v>
      </c>
      <c r="I99" s="67">
        <f>SUM(I89:I98)</f>
        <v>120408.29999999999</v>
      </c>
      <c r="J99" s="67">
        <f>SUM(J89:J98)</f>
        <v>15653.079000000002</v>
      </c>
      <c r="K99" s="67">
        <f>SUM(K89:K98)</f>
        <v>136061.37899999999</v>
      </c>
    </row>
    <row r="100" spans="1:11" ht="15.75" thickBot="1">
      <c r="A100" s="92"/>
      <c r="B100" s="92"/>
      <c r="C100" s="92"/>
      <c r="D100" s="92"/>
      <c r="E100" s="92"/>
      <c r="F100" s="93"/>
      <c r="G100" s="92"/>
      <c r="H100" s="92"/>
    </row>
    <row r="101" spans="1:11" ht="16.5" thickBot="1">
      <c r="A101" s="88" t="s">
        <v>194</v>
      </c>
      <c r="B101" s="89"/>
      <c r="C101" s="89"/>
      <c r="D101" s="89"/>
      <c r="E101" s="89"/>
      <c r="F101" s="89"/>
      <c r="G101" s="89"/>
      <c r="H101" s="89"/>
      <c r="I101" s="90"/>
      <c r="J101" s="90"/>
      <c r="K101" s="91"/>
    </row>
    <row r="102" spans="1:11" ht="64.5">
      <c r="A102" s="38" t="s">
        <v>0</v>
      </c>
      <c r="B102" s="38" t="s">
        <v>1</v>
      </c>
      <c r="C102" s="3" t="s">
        <v>2</v>
      </c>
      <c r="D102" s="3" t="s">
        <v>93</v>
      </c>
      <c r="E102" s="3" t="s">
        <v>3</v>
      </c>
      <c r="F102" s="3" t="s">
        <v>4</v>
      </c>
      <c r="G102" s="39" t="s">
        <v>5</v>
      </c>
      <c r="H102" s="39" t="s">
        <v>6</v>
      </c>
      <c r="I102" s="40" t="s">
        <v>7</v>
      </c>
      <c r="J102" s="39" t="s">
        <v>102</v>
      </c>
      <c r="K102" s="39" t="s">
        <v>9</v>
      </c>
    </row>
    <row r="103" spans="1:11">
      <c r="A103" s="17">
        <v>1</v>
      </c>
      <c r="B103" s="41" t="s">
        <v>107</v>
      </c>
      <c r="C103" s="15">
        <v>4000</v>
      </c>
      <c r="D103" s="18">
        <v>2000</v>
      </c>
      <c r="E103" s="19">
        <v>3700</v>
      </c>
      <c r="F103" s="66">
        <f>C103+D103+E103</f>
        <v>9700</v>
      </c>
      <c r="G103" s="17" t="s">
        <v>94</v>
      </c>
      <c r="H103" s="65">
        <v>2.2000000000000002</v>
      </c>
      <c r="I103" s="42">
        <f t="shared" ref="I103:I124" si="13">F103*H103</f>
        <v>21340</v>
      </c>
      <c r="J103" s="42">
        <f>I103*13%</f>
        <v>2774.2000000000003</v>
      </c>
      <c r="K103" s="42">
        <f>I103+J103</f>
        <v>24114.2</v>
      </c>
    </row>
    <row r="104" spans="1:11">
      <c r="A104" s="17">
        <v>2</v>
      </c>
      <c r="B104" s="41" t="s">
        <v>181</v>
      </c>
      <c r="C104" s="16">
        <v>0</v>
      </c>
      <c r="D104" s="20">
        <v>0</v>
      </c>
      <c r="E104" s="19">
        <v>1600</v>
      </c>
      <c r="F104" s="66">
        <f t="shared" ref="F104:F124" si="14">C104+D104+E104</f>
        <v>1600</v>
      </c>
      <c r="G104" s="17" t="s">
        <v>95</v>
      </c>
      <c r="H104" s="65">
        <v>1</v>
      </c>
      <c r="I104" s="42">
        <f t="shared" si="13"/>
        <v>1600</v>
      </c>
      <c r="J104" s="42">
        <f t="shared" ref="J104:J124" si="15">I104*13%</f>
        <v>208</v>
      </c>
      <c r="K104" s="42">
        <f t="shared" ref="K104:K124" si="16">I104+J104</f>
        <v>1808</v>
      </c>
    </row>
    <row r="105" spans="1:11">
      <c r="A105" s="17">
        <v>3</v>
      </c>
      <c r="B105" s="41" t="s">
        <v>108</v>
      </c>
      <c r="C105" s="15">
        <v>1060</v>
      </c>
      <c r="D105" s="18">
        <v>180</v>
      </c>
      <c r="E105" s="19">
        <v>800</v>
      </c>
      <c r="F105" s="66">
        <f t="shared" si="14"/>
        <v>2040</v>
      </c>
      <c r="G105" s="17" t="s">
        <v>94</v>
      </c>
      <c r="H105" s="65">
        <v>3.74</v>
      </c>
      <c r="I105" s="42">
        <f t="shared" si="13"/>
        <v>7629.6</v>
      </c>
      <c r="J105" s="42">
        <f t="shared" si="15"/>
        <v>991.84800000000007</v>
      </c>
      <c r="K105" s="42">
        <f t="shared" si="16"/>
        <v>8621.4480000000003</v>
      </c>
    </row>
    <row r="106" spans="1:11">
      <c r="A106" s="17">
        <v>4</v>
      </c>
      <c r="B106" s="41" t="s">
        <v>109</v>
      </c>
      <c r="C106" s="15">
        <v>320</v>
      </c>
      <c r="D106" s="18">
        <v>350</v>
      </c>
      <c r="E106" s="20">
        <v>0</v>
      </c>
      <c r="F106" s="66">
        <f t="shared" si="14"/>
        <v>670</v>
      </c>
      <c r="G106" s="17" t="s">
        <v>95</v>
      </c>
      <c r="H106" s="65">
        <v>1.98</v>
      </c>
      <c r="I106" s="42">
        <f t="shared" si="13"/>
        <v>1326.6</v>
      </c>
      <c r="J106" s="42">
        <f t="shared" si="15"/>
        <v>172.458</v>
      </c>
      <c r="K106" s="42">
        <f t="shared" si="16"/>
        <v>1499.058</v>
      </c>
    </row>
    <row r="107" spans="1:11">
      <c r="A107" s="17">
        <v>5</v>
      </c>
      <c r="B107" s="41" t="s">
        <v>110</v>
      </c>
      <c r="C107" s="15">
        <v>10</v>
      </c>
      <c r="D107" s="18">
        <v>20</v>
      </c>
      <c r="E107" s="20">
        <v>0</v>
      </c>
      <c r="F107" s="66">
        <f t="shared" si="14"/>
        <v>30</v>
      </c>
      <c r="G107" s="17" t="s">
        <v>95</v>
      </c>
      <c r="H107" s="65">
        <v>5</v>
      </c>
      <c r="I107" s="42">
        <f t="shared" si="13"/>
        <v>150</v>
      </c>
      <c r="J107" s="42">
        <f t="shared" si="15"/>
        <v>19.5</v>
      </c>
      <c r="K107" s="42">
        <f t="shared" si="16"/>
        <v>169.5</v>
      </c>
    </row>
    <row r="108" spans="1:11">
      <c r="A108" s="17">
        <v>6</v>
      </c>
      <c r="B108" s="41" t="s">
        <v>111</v>
      </c>
      <c r="C108" s="15">
        <v>10</v>
      </c>
      <c r="D108" s="18">
        <v>20</v>
      </c>
      <c r="E108" s="19">
        <v>30</v>
      </c>
      <c r="F108" s="66">
        <f t="shared" si="14"/>
        <v>60</v>
      </c>
      <c r="G108" s="17" t="s">
        <v>94</v>
      </c>
      <c r="H108" s="65">
        <v>13</v>
      </c>
      <c r="I108" s="42">
        <f t="shared" si="13"/>
        <v>780</v>
      </c>
      <c r="J108" s="42">
        <f t="shared" si="15"/>
        <v>101.4</v>
      </c>
      <c r="K108" s="42">
        <f t="shared" si="16"/>
        <v>881.4</v>
      </c>
    </row>
    <row r="109" spans="1:11">
      <c r="A109" s="17">
        <v>7</v>
      </c>
      <c r="B109" s="41" t="s">
        <v>112</v>
      </c>
      <c r="C109" s="15">
        <v>10</v>
      </c>
      <c r="D109" s="18">
        <v>10</v>
      </c>
      <c r="E109" s="19">
        <v>15</v>
      </c>
      <c r="F109" s="66">
        <f t="shared" si="14"/>
        <v>35</v>
      </c>
      <c r="G109" s="17" t="s">
        <v>94</v>
      </c>
      <c r="H109" s="65">
        <v>12</v>
      </c>
      <c r="I109" s="42">
        <f t="shared" si="13"/>
        <v>420</v>
      </c>
      <c r="J109" s="42">
        <f t="shared" si="15"/>
        <v>54.6</v>
      </c>
      <c r="K109" s="42">
        <f t="shared" si="16"/>
        <v>474.6</v>
      </c>
    </row>
    <row r="110" spans="1:11">
      <c r="A110" s="17">
        <v>8</v>
      </c>
      <c r="B110" s="41" t="s">
        <v>113</v>
      </c>
      <c r="C110" s="15">
        <v>10</v>
      </c>
      <c r="D110" s="18">
        <v>40</v>
      </c>
      <c r="E110" s="19">
        <v>25</v>
      </c>
      <c r="F110" s="66">
        <f t="shared" si="14"/>
        <v>75</v>
      </c>
      <c r="G110" s="17" t="s">
        <v>94</v>
      </c>
      <c r="H110" s="65">
        <v>10</v>
      </c>
      <c r="I110" s="42">
        <f t="shared" si="13"/>
        <v>750</v>
      </c>
      <c r="J110" s="42">
        <f t="shared" si="15"/>
        <v>97.5</v>
      </c>
      <c r="K110" s="42">
        <f t="shared" si="16"/>
        <v>847.5</v>
      </c>
    </row>
    <row r="111" spans="1:11">
      <c r="A111" s="17">
        <v>9</v>
      </c>
      <c r="B111" s="41" t="s">
        <v>114</v>
      </c>
      <c r="C111" s="12">
        <v>10</v>
      </c>
      <c r="D111" s="18">
        <v>20</v>
      </c>
      <c r="E111" s="19">
        <v>30</v>
      </c>
      <c r="F111" s="66">
        <f t="shared" si="14"/>
        <v>60</v>
      </c>
      <c r="G111" s="17" t="s">
        <v>95</v>
      </c>
      <c r="H111" s="65">
        <v>2</v>
      </c>
      <c r="I111" s="42">
        <f t="shared" si="13"/>
        <v>120</v>
      </c>
      <c r="J111" s="42">
        <f t="shared" si="15"/>
        <v>15.600000000000001</v>
      </c>
      <c r="K111" s="42">
        <f t="shared" si="16"/>
        <v>135.6</v>
      </c>
    </row>
    <row r="112" spans="1:11" ht="23.25">
      <c r="A112" s="17">
        <v>10</v>
      </c>
      <c r="B112" s="41" t="s">
        <v>115</v>
      </c>
      <c r="C112" s="12">
        <v>650</v>
      </c>
      <c r="D112" s="20">
        <v>0</v>
      </c>
      <c r="E112" s="20">
        <v>0</v>
      </c>
      <c r="F112" s="66">
        <f t="shared" si="14"/>
        <v>650</v>
      </c>
      <c r="G112" s="17" t="s">
        <v>95</v>
      </c>
      <c r="H112" s="65">
        <v>1.54</v>
      </c>
      <c r="I112" s="42">
        <f t="shared" si="13"/>
        <v>1001</v>
      </c>
      <c r="J112" s="42">
        <f t="shared" si="15"/>
        <v>130.13</v>
      </c>
      <c r="K112" s="42">
        <f t="shared" si="16"/>
        <v>1131.1300000000001</v>
      </c>
    </row>
    <row r="113" spans="1:11" ht="23.25">
      <c r="A113" s="17">
        <v>11</v>
      </c>
      <c r="B113" s="41" t="s">
        <v>116</v>
      </c>
      <c r="C113" s="12">
        <v>650</v>
      </c>
      <c r="D113" s="20">
        <v>0</v>
      </c>
      <c r="E113" s="20">
        <v>0</v>
      </c>
      <c r="F113" s="66">
        <f t="shared" si="14"/>
        <v>650</v>
      </c>
      <c r="G113" s="17" t="s">
        <v>95</v>
      </c>
      <c r="H113" s="65">
        <v>1.54</v>
      </c>
      <c r="I113" s="42">
        <f t="shared" si="13"/>
        <v>1001</v>
      </c>
      <c r="J113" s="42">
        <f t="shared" si="15"/>
        <v>130.13</v>
      </c>
      <c r="K113" s="42">
        <f t="shared" si="16"/>
        <v>1131.1300000000001</v>
      </c>
    </row>
    <row r="114" spans="1:11" ht="23.25">
      <c r="A114" s="17">
        <v>12</v>
      </c>
      <c r="B114" s="41" t="s">
        <v>117</v>
      </c>
      <c r="C114" s="12">
        <v>1300</v>
      </c>
      <c r="D114" s="20">
        <v>0</v>
      </c>
      <c r="E114" s="20">
        <v>0</v>
      </c>
      <c r="F114" s="66">
        <f t="shared" si="14"/>
        <v>1300</v>
      </c>
      <c r="G114" s="17" t="s">
        <v>95</v>
      </c>
      <c r="H114" s="65">
        <v>1.4</v>
      </c>
      <c r="I114" s="42">
        <f t="shared" si="13"/>
        <v>1819.9999999999998</v>
      </c>
      <c r="J114" s="42">
        <f t="shared" si="15"/>
        <v>236.59999999999997</v>
      </c>
      <c r="K114" s="42">
        <f t="shared" si="16"/>
        <v>2056.6</v>
      </c>
    </row>
    <row r="115" spans="1:11" ht="23.25">
      <c r="A115" s="17">
        <v>13</v>
      </c>
      <c r="B115" s="41" t="s">
        <v>118</v>
      </c>
      <c r="C115" s="12">
        <v>1300</v>
      </c>
      <c r="D115" s="20">
        <v>0</v>
      </c>
      <c r="E115" s="19">
        <v>9000</v>
      </c>
      <c r="F115" s="66">
        <f t="shared" si="14"/>
        <v>10300</v>
      </c>
      <c r="G115" s="17" t="s">
        <v>95</v>
      </c>
      <c r="H115" s="65">
        <v>0.6</v>
      </c>
      <c r="I115" s="42">
        <f t="shared" si="13"/>
        <v>6180</v>
      </c>
      <c r="J115" s="42">
        <f t="shared" si="15"/>
        <v>803.4</v>
      </c>
      <c r="K115" s="42">
        <f t="shared" si="16"/>
        <v>6983.4</v>
      </c>
    </row>
    <row r="116" spans="1:11" ht="23.25">
      <c r="A116" s="17">
        <v>14</v>
      </c>
      <c r="B116" s="41" t="s">
        <v>119</v>
      </c>
      <c r="C116" s="12">
        <v>1300</v>
      </c>
      <c r="D116" s="20">
        <v>0</v>
      </c>
      <c r="E116" s="19">
        <v>5000</v>
      </c>
      <c r="F116" s="66">
        <f t="shared" si="14"/>
        <v>6300</v>
      </c>
      <c r="G116" s="17" t="s">
        <v>95</v>
      </c>
      <c r="H116" s="65">
        <v>0.8</v>
      </c>
      <c r="I116" s="42">
        <f t="shared" si="13"/>
        <v>5040</v>
      </c>
      <c r="J116" s="42">
        <f t="shared" si="15"/>
        <v>655.20000000000005</v>
      </c>
      <c r="K116" s="42">
        <f t="shared" si="16"/>
        <v>5695.2</v>
      </c>
    </row>
    <row r="117" spans="1:11">
      <c r="A117" s="17">
        <v>15</v>
      </c>
      <c r="B117" s="41" t="s">
        <v>178</v>
      </c>
      <c r="C117" s="17">
        <v>0</v>
      </c>
      <c r="D117" s="18">
        <v>10</v>
      </c>
      <c r="E117" s="20">
        <v>0</v>
      </c>
      <c r="F117" s="66">
        <f t="shared" si="14"/>
        <v>10</v>
      </c>
      <c r="G117" s="17" t="s">
        <v>94</v>
      </c>
      <c r="H117" s="65">
        <v>9</v>
      </c>
      <c r="I117" s="42">
        <f t="shared" si="13"/>
        <v>90</v>
      </c>
      <c r="J117" s="42">
        <f t="shared" si="15"/>
        <v>11.700000000000001</v>
      </c>
      <c r="K117" s="42">
        <f t="shared" si="16"/>
        <v>101.7</v>
      </c>
    </row>
    <row r="118" spans="1:11">
      <c r="A118" s="17">
        <v>16</v>
      </c>
      <c r="B118" s="41" t="s">
        <v>180</v>
      </c>
      <c r="C118" s="17">
        <v>0</v>
      </c>
      <c r="D118" s="18">
        <v>3000</v>
      </c>
      <c r="E118" s="20">
        <v>0</v>
      </c>
      <c r="F118" s="66">
        <f t="shared" si="14"/>
        <v>3000</v>
      </c>
      <c r="G118" s="17" t="s">
        <v>95</v>
      </c>
      <c r="H118" s="65">
        <v>1.3</v>
      </c>
      <c r="I118" s="42">
        <f t="shared" si="13"/>
        <v>3900</v>
      </c>
      <c r="J118" s="42">
        <f t="shared" si="15"/>
        <v>507</v>
      </c>
      <c r="K118" s="42">
        <f t="shared" si="16"/>
        <v>4407</v>
      </c>
    </row>
    <row r="119" spans="1:11" ht="23.25">
      <c r="A119" s="17">
        <v>17</v>
      </c>
      <c r="B119" s="41" t="s">
        <v>179</v>
      </c>
      <c r="C119" s="17">
        <v>0</v>
      </c>
      <c r="D119" s="18">
        <v>3000</v>
      </c>
      <c r="E119" s="19">
        <v>2500</v>
      </c>
      <c r="F119" s="66">
        <f t="shared" si="14"/>
        <v>5500</v>
      </c>
      <c r="G119" s="17" t="s">
        <v>95</v>
      </c>
      <c r="H119" s="65">
        <v>1.4</v>
      </c>
      <c r="I119" s="42">
        <f t="shared" si="13"/>
        <v>7699.9999999999991</v>
      </c>
      <c r="J119" s="42">
        <f t="shared" si="15"/>
        <v>1000.9999999999999</v>
      </c>
      <c r="K119" s="42">
        <f t="shared" si="16"/>
        <v>8700.9999999999982</v>
      </c>
    </row>
    <row r="120" spans="1:11">
      <c r="A120" s="17">
        <v>18</v>
      </c>
      <c r="B120" s="41" t="s">
        <v>183</v>
      </c>
      <c r="C120" s="17">
        <v>0</v>
      </c>
      <c r="D120" s="20">
        <v>0</v>
      </c>
      <c r="E120" s="19">
        <v>1000</v>
      </c>
      <c r="F120" s="66">
        <v>1000</v>
      </c>
      <c r="G120" s="17" t="s">
        <v>94</v>
      </c>
      <c r="H120" s="65">
        <v>9</v>
      </c>
      <c r="I120" s="42">
        <f t="shared" si="13"/>
        <v>9000</v>
      </c>
      <c r="J120" s="42">
        <f t="shared" si="15"/>
        <v>1170</v>
      </c>
      <c r="K120" s="42">
        <f t="shared" si="16"/>
        <v>10170</v>
      </c>
    </row>
    <row r="121" spans="1:11">
      <c r="A121" s="17">
        <v>19</v>
      </c>
      <c r="B121" s="41" t="s">
        <v>182</v>
      </c>
      <c r="C121" s="17">
        <v>0</v>
      </c>
      <c r="D121" s="20">
        <v>0</v>
      </c>
      <c r="E121" s="19">
        <v>90</v>
      </c>
      <c r="F121" s="66">
        <f t="shared" si="14"/>
        <v>90</v>
      </c>
      <c r="G121" s="17" t="s">
        <v>94</v>
      </c>
      <c r="H121" s="65">
        <v>10.4</v>
      </c>
      <c r="I121" s="42">
        <f t="shared" si="13"/>
        <v>936</v>
      </c>
      <c r="J121" s="42">
        <f t="shared" si="15"/>
        <v>121.68</v>
      </c>
      <c r="K121" s="42">
        <f t="shared" si="16"/>
        <v>1057.68</v>
      </c>
    </row>
    <row r="122" spans="1:11">
      <c r="A122" s="17">
        <v>20</v>
      </c>
      <c r="B122" s="41" t="s">
        <v>184</v>
      </c>
      <c r="C122" s="17">
        <v>0</v>
      </c>
      <c r="D122" s="20">
        <v>0</v>
      </c>
      <c r="E122" s="19">
        <v>5</v>
      </c>
      <c r="F122" s="66">
        <f t="shared" si="14"/>
        <v>5</v>
      </c>
      <c r="G122" s="17" t="s">
        <v>94</v>
      </c>
      <c r="H122" s="65">
        <v>6.82</v>
      </c>
      <c r="I122" s="42">
        <f t="shared" si="13"/>
        <v>34.1</v>
      </c>
      <c r="J122" s="42">
        <f t="shared" si="15"/>
        <v>4.4330000000000007</v>
      </c>
      <c r="K122" s="42">
        <f t="shared" si="16"/>
        <v>38.533000000000001</v>
      </c>
    </row>
    <row r="123" spans="1:11" ht="23.25">
      <c r="A123" s="17">
        <v>21</v>
      </c>
      <c r="B123" s="41" t="s">
        <v>120</v>
      </c>
      <c r="C123" s="12">
        <v>1300</v>
      </c>
      <c r="D123" s="20">
        <v>0</v>
      </c>
      <c r="E123" s="20">
        <v>0</v>
      </c>
      <c r="F123" s="66">
        <f t="shared" si="14"/>
        <v>1300</v>
      </c>
      <c r="G123" s="17" t="s">
        <v>95</v>
      </c>
      <c r="H123" s="65">
        <v>0.45</v>
      </c>
      <c r="I123" s="42">
        <f t="shared" si="13"/>
        <v>585</v>
      </c>
      <c r="J123" s="42">
        <f t="shared" si="15"/>
        <v>76.05</v>
      </c>
      <c r="K123" s="42">
        <f t="shared" si="16"/>
        <v>661.05</v>
      </c>
    </row>
    <row r="124" spans="1:11">
      <c r="A124" s="17">
        <v>22</v>
      </c>
      <c r="B124" s="41" t="s">
        <v>121</v>
      </c>
      <c r="C124" s="12">
        <v>70</v>
      </c>
      <c r="D124" s="18">
        <v>40</v>
      </c>
      <c r="E124" s="19">
        <v>20.268000000000001</v>
      </c>
      <c r="F124" s="66">
        <f t="shared" si="14"/>
        <v>130.268</v>
      </c>
      <c r="G124" s="17" t="s">
        <v>94</v>
      </c>
      <c r="H124" s="65">
        <v>12</v>
      </c>
      <c r="I124" s="42">
        <f t="shared" si="13"/>
        <v>1563.2159999999999</v>
      </c>
      <c r="J124" s="42">
        <f t="shared" si="15"/>
        <v>203.21807999999999</v>
      </c>
      <c r="K124" s="42">
        <f t="shared" si="16"/>
        <v>1766.43408</v>
      </c>
    </row>
    <row r="125" spans="1:11">
      <c r="A125" s="43"/>
      <c r="B125" s="11" t="s">
        <v>92</v>
      </c>
      <c r="C125" s="11">
        <f>SUM(C103:C124)</f>
        <v>12000</v>
      </c>
      <c r="D125" s="11">
        <f>SUM(D103:D124)</f>
        <v>8690</v>
      </c>
      <c r="E125" s="64">
        <f>SUM(E103:E124)</f>
        <v>23815.268</v>
      </c>
      <c r="F125" s="64">
        <f>SUM(F103:F124)</f>
        <v>44505.267999999996</v>
      </c>
      <c r="G125" s="44"/>
      <c r="H125" s="46" t="s">
        <v>101</v>
      </c>
      <c r="I125" s="47">
        <f>SUM(I103:I124)</f>
        <v>72966.516000000003</v>
      </c>
      <c r="J125" s="47">
        <f>SUM(J103:J124)</f>
        <v>9485.6470800000006</v>
      </c>
      <c r="K125" s="47">
        <f>SUM(K103:K124)</f>
        <v>82452.163079999984</v>
      </c>
    </row>
    <row r="126" spans="1:11">
      <c r="A126" s="92"/>
      <c r="B126" s="92"/>
      <c r="C126" s="92"/>
      <c r="D126" s="92"/>
      <c r="E126" s="92"/>
      <c r="F126" s="92"/>
      <c r="G126" s="92"/>
      <c r="H126" s="92"/>
    </row>
    <row r="127" spans="1:11" ht="15.75" thickBot="1">
      <c r="A127" s="92"/>
      <c r="B127" s="92"/>
      <c r="C127" s="92"/>
      <c r="D127" s="92"/>
      <c r="E127" s="92"/>
      <c r="F127" s="92"/>
      <c r="G127" s="92"/>
      <c r="H127" s="92"/>
    </row>
    <row r="128" spans="1:11" ht="16.5" thickBot="1">
      <c r="A128" s="88" t="s">
        <v>195</v>
      </c>
      <c r="B128" s="89"/>
      <c r="C128" s="89"/>
      <c r="D128" s="89"/>
      <c r="E128" s="89"/>
      <c r="F128" s="89"/>
      <c r="G128" s="89"/>
      <c r="H128" s="89"/>
      <c r="I128" s="90"/>
      <c r="J128" s="90"/>
      <c r="K128" s="91"/>
    </row>
    <row r="129" spans="1:11" ht="64.5">
      <c r="A129" s="38" t="s">
        <v>0</v>
      </c>
      <c r="B129" s="38" t="s">
        <v>1</v>
      </c>
      <c r="C129" s="3" t="s">
        <v>2</v>
      </c>
      <c r="D129" s="3" t="s">
        <v>93</v>
      </c>
      <c r="E129" s="3" t="s">
        <v>3</v>
      </c>
      <c r="F129" s="3" t="s">
        <v>4</v>
      </c>
      <c r="G129" s="39" t="s">
        <v>5</v>
      </c>
      <c r="H129" s="39" t="s">
        <v>6</v>
      </c>
      <c r="I129" s="40" t="s">
        <v>7</v>
      </c>
      <c r="J129" s="39" t="s">
        <v>102</v>
      </c>
      <c r="K129" s="39" t="s">
        <v>9</v>
      </c>
    </row>
    <row r="130" spans="1:11">
      <c r="A130" s="48">
        <v>1</v>
      </c>
      <c r="B130" s="49" t="s">
        <v>122</v>
      </c>
      <c r="C130" s="50">
        <v>1300</v>
      </c>
      <c r="D130" s="68">
        <v>1560</v>
      </c>
      <c r="E130" s="69">
        <v>2500</v>
      </c>
      <c r="F130" s="77">
        <f>C130+D130+E130</f>
        <v>5360</v>
      </c>
      <c r="G130" s="17" t="s">
        <v>94</v>
      </c>
      <c r="H130" s="65">
        <v>10.89</v>
      </c>
      <c r="I130" s="42">
        <f>H130*F130</f>
        <v>58370.400000000001</v>
      </c>
      <c r="J130" s="42">
        <f>I130*13%</f>
        <v>7588.152</v>
      </c>
      <c r="K130" s="42">
        <f>J130+I130</f>
        <v>65958.551999999996</v>
      </c>
    </row>
    <row r="131" spans="1:11" ht="15.75" thickBot="1">
      <c r="A131" s="48">
        <v>2</v>
      </c>
      <c r="B131" s="49" t="s">
        <v>123</v>
      </c>
      <c r="C131" s="50">
        <v>400</v>
      </c>
      <c r="D131" s="68">
        <v>430</v>
      </c>
      <c r="E131" s="69">
        <v>250</v>
      </c>
      <c r="F131" s="77">
        <f t="shared" ref="F131:F132" si="17">C131+D131+E131</f>
        <v>1080</v>
      </c>
      <c r="G131" s="17" t="s">
        <v>94</v>
      </c>
      <c r="H131" s="65">
        <v>6.45</v>
      </c>
      <c r="I131" s="42">
        <f>H131*F131</f>
        <v>6966</v>
      </c>
      <c r="J131" s="42">
        <f>I131*13%</f>
        <v>905.58</v>
      </c>
      <c r="K131" s="42">
        <f>J131+I131</f>
        <v>7871.58</v>
      </c>
    </row>
    <row r="132" spans="1:11" ht="15.75" thickBot="1">
      <c r="A132" s="48">
        <v>3</v>
      </c>
      <c r="B132" s="49" t="s">
        <v>124</v>
      </c>
      <c r="C132" s="51">
        <v>40</v>
      </c>
      <c r="D132" s="74">
        <v>40</v>
      </c>
      <c r="E132" s="69">
        <v>20</v>
      </c>
      <c r="F132" s="77">
        <f t="shared" si="17"/>
        <v>100</v>
      </c>
      <c r="G132" s="52" t="s">
        <v>98</v>
      </c>
      <c r="H132" s="65">
        <v>6.45</v>
      </c>
      <c r="I132" s="42">
        <f t="shared" ref="I132:I133" si="18">H132*F132</f>
        <v>645</v>
      </c>
      <c r="J132" s="42">
        <f t="shared" ref="J132:J133" si="19">I132*13%</f>
        <v>83.850000000000009</v>
      </c>
      <c r="K132" s="42">
        <f t="shared" ref="K132:K133" si="20">J132+I132</f>
        <v>728.85</v>
      </c>
    </row>
    <row r="133" spans="1:11">
      <c r="A133" s="48">
        <v>4</v>
      </c>
      <c r="B133" s="49" t="s">
        <v>125</v>
      </c>
      <c r="C133" s="50">
        <v>80</v>
      </c>
      <c r="D133" s="68">
        <v>110</v>
      </c>
      <c r="E133" s="69">
        <v>100</v>
      </c>
      <c r="F133" s="77">
        <v>290</v>
      </c>
      <c r="G133" s="17" t="s">
        <v>94</v>
      </c>
      <c r="H133" s="65">
        <v>11.17</v>
      </c>
      <c r="I133" s="42">
        <f t="shared" si="18"/>
        <v>3239.3</v>
      </c>
      <c r="J133" s="42">
        <f t="shared" si="19"/>
        <v>421.10900000000004</v>
      </c>
      <c r="K133" s="42">
        <f t="shared" si="20"/>
        <v>3660.4090000000001</v>
      </c>
    </row>
    <row r="134" spans="1:11">
      <c r="A134" s="43"/>
      <c r="B134" s="11" t="s">
        <v>92</v>
      </c>
      <c r="C134" s="53">
        <f>SUM(C130:C133)</f>
        <v>1820</v>
      </c>
      <c r="D134" s="53">
        <f>SUM(D130:D133)</f>
        <v>2140</v>
      </c>
      <c r="E134" s="64">
        <f>SUM(E130:E133)</f>
        <v>2870</v>
      </c>
      <c r="F134" s="64">
        <f>SUM(F130:F133)</f>
        <v>6830</v>
      </c>
      <c r="G134" s="44"/>
      <c r="H134" s="54" t="s">
        <v>101</v>
      </c>
      <c r="I134" s="47">
        <f>SUM(I130:I133)</f>
        <v>69220.7</v>
      </c>
      <c r="J134" s="47">
        <f>SUM(J130:J133)</f>
        <v>8998.6910000000007</v>
      </c>
      <c r="K134" s="47">
        <f>SUM(K130:K133)</f>
        <v>78219.391000000003</v>
      </c>
    </row>
    <row r="135" spans="1:11" ht="15.75" thickBot="1">
      <c r="A135" s="92"/>
      <c r="B135" s="92"/>
      <c r="C135" s="92"/>
      <c r="D135" s="92"/>
      <c r="E135" s="92"/>
      <c r="F135" s="92"/>
      <c r="G135" s="92"/>
      <c r="H135" s="92"/>
    </row>
    <row r="136" spans="1:11" ht="16.5" thickBot="1">
      <c r="A136" s="88" t="s">
        <v>200</v>
      </c>
      <c r="B136" s="89"/>
      <c r="C136" s="89"/>
      <c r="D136" s="89"/>
      <c r="E136" s="89"/>
      <c r="F136" s="89"/>
      <c r="G136" s="89"/>
      <c r="H136" s="89"/>
      <c r="I136" s="90"/>
      <c r="J136" s="90"/>
      <c r="K136" s="91"/>
    </row>
    <row r="137" spans="1:11" ht="64.5">
      <c r="A137" s="48" t="s">
        <v>0</v>
      </c>
      <c r="B137" s="38" t="s">
        <v>1</v>
      </c>
      <c r="C137" s="3" t="s">
        <v>2</v>
      </c>
      <c r="D137" s="3" t="s">
        <v>93</v>
      </c>
      <c r="E137" s="3" t="s">
        <v>3</v>
      </c>
      <c r="F137" s="3" t="s">
        <v>4</v>
      </c>
      <c r="G137" s="39" t="s">
        <v>5</v>
      </c>
      <c r="H137" s="39" t="s">
        <v>6</v>
      </c>
      <c r="I137" s="40" t="s">
        <v>7</v>
      </c>
      <c r="J137" s="39" t="s">
        <v>102</v>
      </c>
      <c r="K137" s="39" t="s">
        <v>9</v>
      </c>
    </row>
    <row r="138" spans="1:11">
      <c r="A138" s="17">
        <v>1</v>
      </c>
      <c r="B138" s="41" t="s">
        <v>126</v>
      </c>
      <c r="C138" s="12">
        <v>17000</v>
      </c>
      <c r="D138" s="18">
        <v>12000</v>
      </c>
      <c r="E138" s="26">
        <v>5000</v>
      </c>
      <c r="F138" s="71">
        <f>C138+D138+E138</f>
        <v>34000</v>
      </c>
      <c r="G138" s="32" t="s">
        <v>95</v>
      </c>
      <c r="H138" s="55">
        <v>0.24</v>
      </c>
      <c r="I138" s="42">
        <f>F138*H138</f>
        <v>8160</v>
      </c>
      <c r="J138" s="42">
        <f>I138*13%</f>
        <v>1060.8</v>
      </c>
      <c r="K138" s="42">
        <f>J138+I138</f>
        <v>9220.7999999999993</v>
      </c>
    </row>
    <row r="139" spans="1:11">
      <c r="A139" s="43"/>
      <c r="B139" s="11" t="s">
        <v>92</v>
      </c>
      <c r="C139" s="11">
        <v>17000</v>
      </c>
      <c r="D139" s="29">
        <v>12000</v>
      </c>
      <c r="E139" s="30">
        <v>5000</v>
      </c>
      <c r="F139" s="30">
        <f>SUM(F138)</f>
        <v>34000</v>
      </c>
      <c r="G139" s="59"/>
      <c r="H139" s="70" t="s">
        <v>101</v>
      </c>
      <c r="I139" s="45">
        <f>SUM(I138)</f>
        <v>8160</v>
      </c>
      <c r="J139" s="45">
        <f>SUM(J138)</f>
        <v>1060.8</v>
      </c>
      <c r="K139" s="45">
        <f>SUM(K138)</f>
        <v>9220.7999999999993</v>
      </c>
    </row>
    <row r="140" spans="1:11" ht="15.75" thickBot="1">
      <c r="A140" s="92"/>
      <c r="B140" s="92"/>
      <c r="C140" s="92"/>
      <c r="D140" s="92"/>
      <c r="E140" s="93"/>
      <c r="F140" s="93"/>
      <c r="G140" s="93"/>
      <c r="H140" s="92"/>
    </row>
    <row r="141" spans="1:11" ht="16.5" thickBot="1">
      <c r="A141" s="88" t="s">
        <v>196</v>
      </c>
      <c r="B141" s="89"/>
      <c r="C141" s="89"/>
      <c r="D141" s="89"/>
      <c r="E141" s="89"/>
      <c r="F141" s="89"/>
      <c r="G141" s="89"/>
      <c r="H141" s="89"/>
      <c r="I141" s="90"/>
      <c r="J141" s="90"/>
      <c r="K141" s="91"/>
    </row>
    <row r="142" spans="1:11" ht="64.5">
      <c r="A142" s="38" t="s">
        <v>127</v>
      </c>
      <c r="B142" s="38" t="s">
        <v>1</v>
      </c>
      <c r="C142" s="3" t="s">
        <v>2</v>
      </c>
      <c r="D142" s="3" t="s">
        <v>93</v>
      </c>
      <c r="E142" s="3" t="s">
        <v>3</v>
      </c>
      <c r="F142" s="3" t="s">
        <v>4</v>
      </c>
      <c r="G142" s="39" t="s">
        <v>5</v>
      </c>
      <c r="H142" s="39" t="s">
        <v>6</v>
      </c>
      <c r="I142" s="40" t="s">
        <v>7</v>
      </c>
      <c r="J142" s="39" t="s">
        <v>102</v>
      </c>
      <c r="K142" s="39" t="s">
        <v>9</v>
      </c>
    </row>
    <row r="143" spans="1:11">
      <c r="A143" s="48">
        <v>1</v>
      </c>
      <c r="B143" s="41" t="s">
        <v>128</v>
      </c>
      <c r="C143" s="12">
        <v>550</v>
      </c>
      <c r="D143" s="13">
        <v>1000</v>
      </c>
      <c r="E143" s="14">
        <v>400</v>
      </c>
      <c r="F143" s="35">
        <f>C143+D143+E143</f>
        <v>1950</v>
      </c>
      <c r="G143" s="17" t="s">
        <v>94</v>
      </c>
      <c r="H143" s="65">
        <v>0.96</v>
      </c>
      <c r="I143" s="42">
        <f>F143*H143</f>
        <v>1872</v>
      </c>
      <c r="J143" s="42">
        <f>I143*13%</f>
        <v>243.36</v>
      </c>
      <c r="K143" s="42">
        <f>I143+J143</f>
        <v>2115.36</v>
      </c>
    </row>
    <row r="144" spans="1:11">
      <c r="A144" s="17">
        <v>2</v>
      </c>
      <c r="B144" s="56" t="s">
        <v>129</v>
      </c>
      <c r="C144" s="12">
        <v>100</v>
      </c>
      <c r="D144" s="13">
        <v>250</v>
      </c>
      <c r="E144" s="14">
        <v>100</v>
      </c>
      <c r="F144" s="35">
        <f t="shared" ref="F144:F177" si="21">C144+D144+E144</f>
        <v>450</v>
      </c>
      <c r="G144" s="17" t="s">
        <v>95</v>
      </c>
      <c r="H144" s="65">
        <v>0.47</v>
      </c>
      <c r="I144" s="42">
        <f t="shared" ref="I144:I177" si="22">F144*H144</f>
        <v>211.5</v>
      </c>
      <c r="J144" s="42">
        <f t="shared" ref="J144:J177" si="23">I144*13%</f>
        <v>27.495000000000001</v>
      </c>
      <c r="K144" s="42">
        <f t="shared" ref="K144:K177" si="24">I144+J144</f>
        <v>238.995</v>
      </c>
    </row>
    <row r="145" spans="1:11">
      <c r="A145" s="48">
        <v>3</v>
      </c>
      <c r="B145" s="56" t="s">
        <v>130</v>
      </c>
      <c r="C145" s="12">
        <v>5000</v>
      </c>
      <c r="D145" s="13">
        <v>3800</v>
      </c>
      <c r="E145" s="14">
        <v>3120</v>
      </c>
      <c r="F145" s="35">
        <f t="shared" si="21"/>
        <v>11920</v>
      </c>
      <c r="G145" s="17" t="s">
        <v>94</v>
      </c>
      <c r="H145" s="65">
        <v>0.76</v>
      </c>
      <c r="I145" s="42">
        <f t="shared" si="22"/>
        <v>9059.2000000000007</v>
      </c>
      <c r="J145" s="42">
        <f t="shared" si="23"/>
        <v>1177.6960000000001</v>
      </c>
      <c r="K145" s="42">
        <f t="shared" si="24"/>
        <v>10236.896000000001</v>
      </c>
    </row>
    <row r="146" spans="1:11">
      <c r="A146" s="48">
        <v>4</v>
      </c>
      <c r="B146" s="56" t="s">
        <v>131</v>
      </c>
      <c r="C146" s="12">
        <v>540</v>
      </c>
      <c r="D146" s="13">
        <v>170</v>
      </c>
      <c r="E146" s="14">
        <v>450</v>
      </c>
      <c r="F146" s="35">
        <f t="shared" si="21"/>
        <v>1160</v>
      </c>
      <c r="G146" s="17" t="s">
        <v>94</v>
      </c>
      <c r="H146" s="65">
        <v>0.96</v>
      </c>
      <c r="I146" s="42">
        <f t="shared" si="22"/>
        <v>1113.5999999999999</v>
      </c>
      <c r="J146" s="42">
        <f t="shared" si="23"/>
        <v>144.768</v>
      </c>
      <c r="K146" s="42">
        <f t="shared" si="24"/>
        <v>1258.3679999999999</v>
      </c>
    </row>
    <row r="147" spans="1:11">
      <c r="A147" s="17">
        <v>5</v>
      </c>
      <c r="B147" s="56" t="s">
        <v>132</v>
      </c>
      <c r="C147" s="12">
        <v>50</v>
      </c>
      <c r="D147" s="13">
        <v>25</v>
      </c>
      <c r="E147" s="14">
        <v>100</v>
      </c>
      <c r="F147" s="35">
        <f t="shared" si="21"/>
        <v>175</v>
      </c>
      <c r="G147" s="17" t="s">
        <v>94</v>
      </c>
      <c r="H147" s="65">
        <v>2.48</v>
      </c>
      <c r="I147" s="42">
        <f t="shared" si="22"/>
        <v>434</v>
      </c>
      <c r="J147" s="42">
        <f t="shared" si="23"/>
        <v>56.42</v>
      </c>
      <c r="K147" s="42">
        <f t="shared" si="24"/>
        <v>490.42</v>
      </c>
    </row>
    <row r="148" spans="1:11">
      <c r="A148" s="48">
        <v>6</v>
      </c>
      <c r="B148" s="56" t="s">
        <v>133</v>
      </c>
      <c r="C148" s="12">
        <v>120</v>
      </c>
      <c r="D148" s="13">
        <v>300</v>
      </c>
      <c r="E148" s="14">
        <v>400</v>
      </c>
      <c r="F148" s="35">
        <f t="shared" si="21"/>
        <v>820</v>
      </c>
      <c r="G148" s="17" t="s">
        <v>94</v>
      </c>
      <c r="H148" s="65">
        <v>0.69</v>
      </c>
      <c r="I148" s="42">
        <f t="shared" si="22"/>
        <v>565.79999999999995</v>
      </c>
      <c r="J148" s="42">
        <f t="shared" si="23"/>
        <v>73.554000000000002</v>
      </c>
      <c r="K148" s="42">
        <f t="shared" si="24"/>
        <v>639.35399999999993</v>
      </c>
    </row>
    <row r="149" spans="1:11">
      <c r="A149" s="48">
        <v>7</v>
      </c>
      <c r="B149" s="56" t="s">
        <v>134</v>
      </c>
      <c r="C149" s="12">
        <v>60</v>
      </c>
      <c r="D149" s="13">
        <v>400</v>
      </c>
      <c r="E149" s="14">
        <v>200</v>
      </c>
      <c r="F149" s="35">
        <f t="shared" si="21"/>
        <v>660</v>
      </c>
      <c r="G149" s="17" t="s">
        <v>94</v>
      </c>
      <c r="H149" s="65">
        <v>1.73</v>
      </c>
      <c r="I149" s="42">
        <f t="shared" si="22"/>
        <v>1141.8</v>
      </c>
      <c r="J149" s="42">
        <f t="shared" si="23"/>
        <v>148.434</v>
      </c>
      <c r="K149" s="42">
        <f t="shared" si="24"/>
        <v>1290.2339999999999</v>
      </c>
    </row>
    <row r="150" spans="1:11">
      <c r="A150" s="17">
        <v>8</v>
      </c>
      <c r="B150" s="41" t="s">
        <v>135</v>
      </c>
      <c r="C150" s="12">
        <v>1000</v>
      </c>
      <c r="D150" s="18">
        <v>700</v>
      </c>
      <c r="E150" s="19">
        <v>1500</v>
      </c>
      <c r="F150" s="35">
        <f t="shared" si="21"/>
        <v>3200</v>
      </c>
      <c r="G150" s="17" t="s">
        <v>94</v>
      </c>
      <c r="H150" s="65">
        <v>1.46</v>
      </c>
      <c r="I150" s="42">
        <f t="shared" si="22"/>
        <v>4672</v>
      </c>
      <c r="J150" s="42">
        <f t="shared" si="23"/>
        <v>607.36</v>
      </c>
      <c r="K150" s="42">
        <f t="shared" si="24"/>
        <v>5279.36</v>
      </c>
    </row>
    <row r="151" spans="1:11">
      <c r="A151" s="48">
        <v>9</v>
      </c>
      <c r="B151" s="56" t="s">
        <v>136</v>
      </c>
      <c r="C151" s="12">
        <v>680</v>
      </c>
      <c r="D151" s="13">
        <v>180</v>
      </c>
      <c r="E151" s="14">
        <v>250</v>
      </c>
      <c r="F151" s="35">
        <f t="shared" si="21"/>
        <v>1110</v>
      </c>
      <c r="G151" s="17" t="s">
        <v>94</v>
      </c>
      <c r="H151" s="65">
        <v>1.76</v>
      </c>
      <c r="I151" s="42">
        <f t="shared" si="22"/>
        <v>1953.6</v>
      </c>
      <c r="J151" s="42">
        <f t="shared" si="23"/>
        <v>253.96799999999999</v>
      </c>
      <c r="K151" s="42">
        <f t="shared" si="24"/>
        <v>2207.5679999999998</v>
      </c>
    </row>
    <row r="152" spans="1:11" ht="23.25">
      <c r="A152" s="48">
        <v>10</v>
      </c>
      <c r="B152" s="41" t="s">
        <v>137</v>
      </c>
      <c r="C152" s="12">
        <v>350</v>
      </c>
      <c r="D152" s="18">
        <v>500</v>
      </c>
      <c r="E152" s="19">
        <v>800</v>
      </c>
      <c r="F152" s="35">
        <f t="shared" si="21"/>
        <v>1650</v>
      </c>
      <c r="G152" s="17" t="s">
        <v>94</v>
      </c>
      <c r="H152" s="65">
        <v>1.71</v>
      </c>
      <c r="I152" s="42">
        <f t="shared" si="22"/>
        <v>2821.5</v>
      </c>
      <c r="J152" s="42">
        <f t="shared" si="23"/>
        <v>366.79500000000002</v>
      </c>
      <c r="K152" s="42">
        <f t="shared" si="24"/>
        <v>3188.2950000000001</v>
      </c>
    </row>
    <row r="153" spans="1:11" ht="23.25">
      <c r="A153" s="17">
        <v>11</v>
      </c>
      <c r="B153" s="41" t="s">
        <v>138</v>
      </c>
      <c r="C153" s="12">
        <v>230</v>
      </c>
      <c r="D153" s="18">
        <v>200</v>
      </c>
      <c r="E153" s="19">
        <v>300</v>
      </c>
      <c r="F153" s="35">
        <f t="shared" si="21"/>
        <v>730</v>
      </c>
      <c r="G153" s="17" t="s">
        <v>94</v>
      </c>
      <c r="H153" s="65">
        <v>1.84</v>
      </c>
      <c r="I153" s="42">
        <f t="shared" si="22"/>
        <v>1343.2</v>
      </c>
      <c r="J153" s="42">
        <f t="shared" si="23"/>
        <v>174.61600000000001</v>
      </c>
      <c r="K153" s="42">
        <f t="shared" si="24"/>
        <v>1517.816</v>
      </c>
    </row>
    <row r="154" spans="1:11">
      <c r="A154" s="48">
        <v>12</v>
      </c>
      <c r="B154" s="41" t="s">
        <v>139</v>
      </c>
      <c r="C154" s="12">
        <v>50</v>
      </c>
      <c r="D154" s="18">
        <v>150</v>
      </c>
      <c r="E154" s="19">
        <v>300</v>
      </c>
      <c r="F154" s="35">
        <f t="shared" si="21"/>
        <v>500</v>
      </c>
      <c r="G154" s="17" t="s">
        <v>94</v>
      </c>
      <c r="H154" s="65">
        <v>1.79</v>
      </c>
      <c r="I154" s="42">
        <f t="shared" si="22"/>
        <v>895</v>
      </c>
      <c r="J154" s="42">
        <f t="shared" si="23"/>
        <v>116.35000000000001</v>
      </c>
      <c r="K154" s="42">
        <f t="shared" si="24"/>
        <v>1011.35</v>
      </c>
    </row>
    <row r="155" spans="1:11">
      <c r="A155" s="48">
        <v>13</v>
      </c>
      <c r="B155" s="41" t="s">
        <v>140</v>
      </c>
      <c r="C155" s="12">
        <v>200</v>
      </c>
      <c r="D155" s="18">
        <v>500</v>
      </c>
      <c r="E155" s="20">
        <v>0</v>
      </c>
      <c r="F155" s="35">
        <f t="shared" si="21"/>
        <v>700</v>
      </c>
      <c r="G155" s="17" t="s">
        <v>94</v>
      </c>
      <c r="H155" s="65">
        <v>1.63</v>
      </c>
      <c r="I155" s="42">
        <f t="shared" si="22"/>
        <v>1141</v>
      </c>
      <c r="J155" s="42">
        <f t="shared" si="23"/>
        <v>148.33000000000001</v>
      </c>
      <c r="K155" s="42">
        <f t="shared" si="24"/>
        <v>1289.33</v>
      </c>
    </row>
    <row r="156" spans="1:11">
      <c r="A156" s="17">
        <v>14</v>
      </c>
      <c r="B156" s="56" t="s">
        <v>141</v>
      </c>
      <c r="C156" s="12">
        <v>1300</v>
      </c>
      <c r="D156" s="13">
        <v>2100</v>
      </c>
      <c r="E156" s="14">
        <v>3200</v>
      </c>
      <c r="F156" s="35">
        <f t="shared" si="21"/>
        <v>6600</v>
      </c>
      <c r="G156" s="17" t="s">
        <v>94</v>
      </c>
      <c r="H156" s="65">
        <v>1.76</v>
      </c>
      <c r="I156" s="42">
        <f t="shared" si="22"/>
        <v>11616</v>
      </c>
      <c r="J156" s="42">
        <f t="shared" si="23"/>
        <v>1510.0800000000002</v>
      </c>
      <c r="K156" s="42">
        <f t="shared" si="24"/>
        <v>13126.08</v>
      </c>
    </row>
    <row r="157" spans="1:11">
      <c r="A157" s="48">
        <v>15</v>
      </c>
      <c r="B157" s="56" t="s">
        <v>142</v>
      </c>
      <c r="C157" s="12">
        <v>400</v>
      </c>
      <c r="D157" s="13">
        <v>400</v>
      </c>
      <c r="E157" s="14">
        <v>200</v>
      </c>
      <c r="F157" s="35">
        <f t="shared" si="21"/>
        <v>1000</v>
      </c>
      <c r="G157" s="17" t="s">
        <v>94</v>
      </c>
      <c r="H157" s="65">
        <v>0.67</v>
      </c>
      <c r="I157" s="42">
        <f t="shared" si="22"/>
        <v>670</v>
      </c>
      <c r="J157" s="42">
        <f t="shared" si="23"/>
        <v>87.100000000000009</v>
      </c>
      <c r="K157" s="42">
        <f t="shared" si="24"/>
        <v>757.1</v>
      </c>
    </row>
    <row r="158" spans="1:11">
      <c r="A158" s="48">
        <v>16</v>
      </c>
      <c r="B158" s="56" t="s">
        <v>143</v>
      </c>
      <c r="C158" s="12">
        <v>200</v>
      </c>
      <c r="D158" s="13">
        <v>300</v>
      </c>
      <c r="E158" s="14">
        <v>200</v>
      </c>
      <c r="F158" s="35">
        <f t="shared" si="21"/>
        <v>700</v>
      </c>
      <c r="G158" s="17" t="s">
        <v>94</v>
      </c>
      <c r="H158" s="65">
        <v>1.37</v>
      </c>
      <c r="I158" s="42">
        <f t="shared" si="22"/>
        <v>959.00000000000011</v>
      </c>
      <c r="J158" s="42">
        <f t="shared" si="23"/>
        <v>124.67000000000002</v>
      </c>
      <c r="K158" s="42">
        <f t="shared" si="24"/>
        <v>1083.67</v>
      </c>
    </row>
    <row r="159" spans="1:11">
      <c r="A159" s="17">
        <v>17</v>
      </c>
      <c r="B159" s="56" t="s">
        <v>144</v>
      </c>
      <c r="C159" s="12">
        <v>150</v>
      </c>
      <c r="D159" s="13">
        <v>500</v>
      </c>
      <c r="E159" s="14">
        <v>600</v>
      </c>
      <c r="F159" s="35">
        <f t="shared" si="21"/>
        <v>1250</v>
      </c>
      <c r="G159" s="17" t="s">
        <v>94</v>
      </c>
      <c r="H159" s="65">
        <v>0.86</v>
      </c>
      <c r="I159" s="42">
        <f t="shared" si="22"/>
        <v>1075</v>
      </c>
      <c r="J159" s="42">
        <f t="shared" si="23"/>
        <v>139.75</v>
      </c>
      <c r="K159" s="42">
        <f t="shared" si="24"/>
        <v>1214.75</v>
      </c>
    </row>
    <row r="160" spans="1:11" ht="23.25">
      <c r="A160" s="48">
        <v>18</v>
      </c>
      <c r="B160" s="41" t="s">
        <v>145</v>
      </c>
      <c r="C160" s="12">
        <v>50</v>
      </c>
      <c r="D160" s="18">
        <v>20</v>
      </c>
      <c r="E160" s="19">
        <v>20</v>
      </c>
      <c r="F160" s="35">
        <f t="shared" si="21"/>
        <v>90</v>
      </c>
      <c r="G160" s="17" t="s">
        <v>95</v>
      </c>
      <c r="H160" s="65">
        <v>0.75</v>
      </c>
      <c r="I160" s="42">
        <f t="shared" si="22"/>
        <v>67.5</v>
      </c>
      <c r="J160" s="42">
        <f t="shared" si="23"/>
        <v>8.7750000000000004</v>
      </c>
      <c r="K160" s="42">
        <f t="shared" si="24"/>
        <v>76.275000000000006</v>
      </c>
    </row>
    <row r="161" spans="1:11">
      <c r="A161" s="48">
        <v>19</v>
      </c>
      <c r="B161" s="41" t="s">
        <v>146</v>
      </c>
      <c r="C161" s="12">
        <v>50</v>
      </c>
      <c r="D161" s="18">
        <v>55</v>
      </c>
      <c r="E161" s="19">
        <v>90</v>
      </c>
      <c r="F161" s="35">
        <f t="shared" si="21"/>
        <v>195</v>
      </c>
      <c r="G161" s="17" t="s">
        <v>95</v>
      </c>
      <c r="H161" s="65">
        <v>0.53</v>
      </c>
      <c r="I161" s="42">
        <f t="shared" si="22"/>
        <v>103.35000000000001</v>
      </c>
      <c r="J161" s="42">
        <f t="shared" si="23"/>
        <v>13.435500000000001</v>
      </c>
      <c r="K161" s="42">
        <f t="shared" si="24"/>
        <v>116.78550000000001</v>
      </c>
    </row>
    <row r="162" spans="1:11" ht="23.25">
      <c r="A162" s="17">
        <v>20</v>
      </c>
      <c r="B162" s="41" t="s">
        <v>147</v>
      </c>
      <c r="C162" s="12">
        <v>100</v>
      </c>
      <c r="D162" s="18">
        <v>104</v>
      </c>
      <c r="E162" s="19">
        <v>90</v>
      </c>
      <c r="F162" s="35">
        <f t="shared" si="21"/>
        <v>294</v>
      </c>
      <c r="G162" s="17" t="s">
        <v>95</v>
      </c>
      <c r="H162" s="65">
        <v>0.52</v>
      </c>
      <c r="I162" s="42">
        <f t="shared" si="22"/>
        <v>152.88</v>
      </c>
      <c r="J162" s="42">
        <f t="shared" si="23"/>
        <v>19.874400000000001</v>
      </c>
      <c r="K162" s="42">
        <f t="shared" si="24"/>
        <v>172.7544</v>
      </c>
    </row>
    <row r="163" spans="1:11">
      <c r="A163" s="48">
        <v>21</v>
      </c>
      <c r="B163" s="56" t="s">
        <v>148</v>
      </c>
      <c r="C163" s="12">
        <v>100</v>
      </c>
      <c r="D163" s="13">
        <v>250</v>
      </c>
      <c r="E163" s="14">
        <v>300</v>
      </c>
      <c r="F163" s="35">
        <f t="shared" si="21"/>
        <v>650</v>
      </c>
      <c r="G163" s="17" t="s">
        <v>94</v>
      </c>
      <c r="H163" s="65">
        <v>2.02</v>
      </c>
      <c r="I163" s="42">
        <f t="shared" si="22"/>
        <v>1313</v>
      </c>
      <c r="J163" s="42">
        <f t="shared" si="23"/>
        <v>170.69</v>
      </c>
      <c r="K163" s="42">
        <f t="shared" si="24"/>
        <v>1483.69</v>
      </c>
    </row>
    <row r="164" spans="1:11">
      <c r="A164" s="48">
        <v>22</v>
      </c>
      <c r="B164" s="56" t="s">
        <v>149</v>
      </c>
      <c r="C164" s="12">
        <v>25</v>
      </c>
      <c r="D164" s="13">
        <v>100</v>
      </c>
      <c r="E164" s="17">
        <v>0</v>
      </c>
      <c r="F164" s="35">
        <f t="shared" si="21"/>
        <v>125</v>
      </c>
      <c r="G164" s="17" t="s">
        <v>94</v>
      </c>
      <c r="H164" s="65">
        <v>1.65</v>
      </c>
      <c r="I164" s="42">
        <f t="shared" si="22"/>
        <v>206.25</v>
      </c>
      <c r="J164" s="42">
        <f t="shared" si="23"/>
        <v>26.8125</v>
      </c>
      <c r="K164" s="42">
        <f t="shared" si="24"/>
        <v>233.0625</v>
      </c>
    </row>
    <row r="165" spans="1:11">
      <c r="A165" s="17">
        <v>23</v>
      </c>
      <c r="B165" s="56" t="s">
        <v>150</v>
      </c>
      <c r="C165" s="12">
        <v>60</v>
      </c>
      <c r="D165" s="13">
        <v>150</v>
      </c>
      <c r="E165" s="17">
        <v>0</v>
      </c>
      <c r="F165" s="35">
        <f t="shared" si="21"/>
        <v>210</v>
      </c>
      <c r="G165" s="17" t="s">
        <v>94</v>
      </c>
      <c r="H165" s="65">
        <v>1.99</v>
      </c>
      <c r="I165" s="42">
        <f t="shared" si="22"/>
        <v>417.9</v>
      </c>
      <c r="J165" s="42">
        <f t="shared" si="23"/>
        <v>54.326999999999998</v>
      </c>
      <c r="K165" s="42">
        <f t="shared" si="24"/>
        <v>472.22699999999998</v>
      </c>
    </row>
    <row r="166" spans="1:11">
      <c r="A166" s="48">
        <v>24</v>
      </c>
      <c r="B166" s="56" t="s">
        <v>151</v>
      </c>
      <c r="C166" s="12">
        <v>60</v>
      </c>
      <c r="D166" s="13">
        <v>210</v>
      </c>
      <c r="E166" s="14">
        <v>300</v>
      </c>
      <c r="F166" s="35">
        <f t="shared" si="21"/>
        <v>570</v>
      </c>
      <c r="G166" s="17" t="s">
        <v>94</v>
      </c>
      <c r="H166" s="65">
        <v>2.04</v>
      </c>
      <c r="I166" s="42">
        <f t="shared" si="22"/>
        <v>1162.8</v>
      </c>
      <c r="J166" s="42">
        <f t="shared" si="23"/>
        <v>151.16399999999999</v>
      </c>
      <c r="K166" s="42">
        <f t="shared" si="24"/>
        <v>1313.9639999999999</v>
      </c>
    </row>
    <row r="167" spans="1:11">
      <c r="A167" s="48">
        <v>25</v>
      </c>
      <c r="B167" s="56" t="s">
        <v>152</v>
      </c>
      <c r="C167" s="12">
        <v>60</v>
      </c>
      <c r="D167" s="13">
        <v>400</v>
      </c>
      <c r="E167" s="14">
        <v>100</v>
      </c>
      <c r="F167" s="35">
        <f t="shared" si="21"/>
        <v>560</v>
      </c>
      <c r="G167" s="17" t="s">
        <v>94</v>
      </c>
      <c r="H167" s="65">
        <v>3.08</v>
      </c>
      <c r="I167" s="42">
        <f t="shared" si="22"/>
        <v>1724.8</v>
      </c>
      <c r="J167" s="42">
        <f t="shared" si="23"/>
        <v>224.22399999999999</v>
      </c>
      <c r="K167" s="42">
        <f t="shared" si="24"/>
        <v>1949.0239999999999</v>
      </c>
    </row>
    <row r="168" spans="1:11">
      <c r="A168" s="17">
        <v>26</v>
      </c>
      <c r="B168" s="56" t="s">
        <v>153</v>
      </c>
      <c r="C168" s="12">
        <v>200</v>
      </c>
      <c r="D168" s="13">
        <v>500</v>
      </c>
      <c r="E168" s="14">
        <v>200</v>
      </c>
      <c r="F168" s="35">
        <f t="shared" si="21"/>
        <v>900</v>
      </c>
      <c r="G168" s="17" t="s">
        <v>95</v>
      </c>
      <c r="H168" s="65">
        <v>0.44</v>
      </c>
      <c r="I168" s="42">
        <f t="shared" si="22"/>
        <v>396</v>
      </c>
      <c r="J168" s="42">
        <f t="shared" si="23"/>
        <v>51.480000000000004</v>
      </c>
      <c r="K168" s="42">
        <f t="shared" si="24"/>
        <v>447.48</v>
      </c>
    </row>
    <row r="169" spans="1:11">
      <c r="A169" s="48">
        <v>27</v>
      </c>
      <c r="B169" s="56" t="s">
        <v>154</v>
      </c>
      <c r="C169" s="12">
        <v>100</v>
      </c>
      <c r="D169" s="13">
        <v>250</v>
      </c>
      <c r="E169" s="17">
        <v>0</v>
      </c>
      <c r="F169" s="35">
        <f t="shared" si="21"/>
        <v>350</v>
      </c>
      <c r="G169" s="17" t="s">
        <v>94</v>
      </c>
      <c r="H169" s="65">
        <v>2</v>
      </c>
      <c r="I169" s="42">
        <f t="shared" si="22"/>
        <v>700</v>
      </c>
      <c r="J169" s="42">
        <f t="shared" si="23"/>
        <v>91</v>
      </c>
      <c r="K169" s="42">
        <f t="shared" si="24"/>
        <v>791</v>
      </c>
    </row>
    <row r="170" spans="1:11">
      <c r="A170" s="48">
        <v>28</v>
      </c>
      <c r="B170" s="56" t="s">
        <v>155</v>
      </c>
      <c r="C170" s="12">
        <v>60</v>
      </c>
      <c r="D170" s="13">
        <v>280</v>
      </c>
      <c r="E170" s="14">
        <v>100</v>
      </c>
      <c r="F170" s="35">
        <f t="shared" si="21"/>
        <v>440</v>
      </c>
      <c r="G170" s="17" t="s">
        <v>94</v>
      </c>
      <c r="H170" s="65">
        <v>1.5</v>
      </c>
      <c r="I170" s="42">
        <f t="shared" si="22"/>
        <v>660</v>
      </c>
      <c r="J170" s="42">
        <f t="shared" si="23"/>
        <v>85.8</v>
      </c>
      <c r="K170" s="42">
        <f t="shared" si="24"/>
        <v>745.8</v>
      </c>
    </row>
    <row r="171" spans="1:11">
      <c r="A171" s="17">
        <v>29</v>
      </c>
      <c r="B171" s="56" t="s">
        <v>156</v>
      </c>
      <c r="C171" s="12">
        <v>60</v>
      </c>
      <c r="D171" s="13">
        <v>80</v>
      </c>
      <c r="E171" s="14">
        <v>150</v>
      </c>
      <c r="F171" s="35">
        <f t="shared" si="21"/>
        <v>290</v>
      </c>
      <c r="G171" s="17" t="s">
        <v>94</v>
      </c>
      <c r="H171" s="65">
        <v>2.76</v>
      </c>
      <c r="I171" s="42">
        <f t="shared" si="22"/>
        <v>800.4</v>
      </c>
      <c r="J171" s="42">
        <f t="shared" si="23"/>
        <v>104.05200000000001</v>
      </c>
      <c r="K171" s="42">
        <f t="shared" si="24"/>
        <v>904.452</v>
      </c>
    </row>
    <row r="172" spans="1:11">
      <c r="A172" s="48">
        <v>30</v>
      </c>
      <c r="B172" s="56" t="s">
        <v>157</v>
      </c>
      <c r="C172" s="12">
        <v>50</v>
      </c>
      <c r="D172" s="13">
        <v>200</v>
      </c>
      <c r="E172" s="17">
        <v>0</v>
      </c>
      <c r="F172" s="35">
        <f t="shared" si="21"/>
        <v>250</v>
      </c>
      <c r="G172" s="17" t="s">
        <v>94</v>
      </c>
      <c r="H172" s="65">
        <v>3.92</v>
      </c>
      <c r="I172" s="42">
        <f t="shared" si="22"/>
        <v>980</v>
      </c>
      <c r="J172" s="42">
        <f t="shared" si="23"/>
        <v>127.4</v>
      </c>
      <c r="K172" s="42">
        <f t="shared" si="24"/>
        <v>1107.4000000000001</v>
      </c>
    </row>
    <row r="173" spans="1:11">
      <c r="A173" s="48">
        <v>31</v>
      </c>
      <c r="B173" s="56" t="s">
        <v>158</v>
      </c>
      <c r="C173" s="12">
        <v>120</v>
      </c>
      <c r="D173" s="13">
        <v>300</v>
      </c>
      <c r="E173" s="14">
        <v>500</v>
      </c>
      <c r="F173" s="35">
        <f t="shared" si="21"/>
        <v>920</v>
      </c>
      <c r="G173" s="17" t="s">
        <v>94</v>
      </c>
      <c r="H173" s="65">
        <v>0.88</v>
      </c>
      <c r="I173" s="42">
        <f t="shared" si="22"/>
        <v>809.6</v>
      </c>
      <c r="J173" s="42">
        <f t="shared" si="23"/>
        <v>105.248</v>
      </c>
      <c r="K173" s="42">
        <f t="shared" si="24"/>
        <v>914.84800000000007</v>
      </c>
    </row>
    <row r="174" spans="1:11">
      <c r="A174" s="48">
        <v>32</v>
      </c>
      <c r="B174" s="56" t="s">
        <v>189</v>
      </c>
      <c r="C174" s="17">
        <v>0</v>
      </c>
      <c r="D174" s="13">
        <v>170</v>
      </c>
      <c r="E174" s="32">
        <v>0</v>
      </c>
      <c r="F174" s="35">
        <f t="shared" si="21"/>
        <v>170</v>
      </c>
      <c r="G174" s="17" t="s">
        <v>94</v>
      </c>
      <c r="H174" s="65">
        <v>1.92</v>
      </c>
      <c r="I174" s="42">
        <f t="shared" si="22"/>
        <v>326.39999999999998</v>
      </c>
      <c r="J174" s="42">
        <f t="shared" si="23"/>
        <v>42.431999999999995</v>
      </c>
      <c r="K174" s="42">
        <f t="shared" si="24"/>
        <v>368.83199999999999</v>
      </c>
    </row>
    <row r="175" spans="1:11">
      <c r="A175" s="48">
        <v>33</v>
      </c>
      <c r="B175" s="56" t="s">
        <v>190</v>
      </c>
      <c r="C175" s="17">
        <v>0</v>
      </c>
      <c r="D175" s="13">
        <v>300</v>
      </c>
      <c r="E175" s="32">
        <v>0</v>
      </c>
      <c r="F175" s="35">
        <f t="shared" si="21"/>
        <v>300</v>
      </c>
      <c r="G175" s="17" t="s">
        <v>94</v>
      </c>
      <c r="H175" s="65">
        <v>1.9</v>
      </c>
      <c r="I175" s="42">
        <f t="shared" si="22"/>
        <v>570</v>
      </c>
      <c r="J175" s="42">
        <f t="shared" si="23"/>
        <v>74.100000000000009</v>
      </c>
      <c r="K175" s="42">
        <f t="shared" si="24"/>
        <v>644.1</v>
      </c>
    </row>
    <row r="176" spans="1:11">
      <c r="A176" s="48">
        <v>34</v>
      </c>
      <c r="B176" s="56" t="s">
        <v>191</v>
      </c>
      <c r="C176" s="17">
        <v>0</v>
      </c>
      <c r="D176" s="13">
        <v>250</v>
      </c>
      <c r="E176" s="28">
        <v>300</v>
      </c>
      <c r="F176" s="35">
        <f t="shared" si="21"/>
        <v>550</v>
      </c>
      <c r="G176" s="17" t="s">
        <v>94</v>
      </c>
      <c r="H176" s="65">
        <v>3.27</v>
      </c>
      <c r="I176" s="42">
        <f t="shared" si="22"/>
        <v>1798.5</v>
      </c>
      <c r="J176" s="42">
        <f t="shared" si="23"/>
        <v>233.80500000000001</v>
      </c>
      <c r="K176" s="42">
        <f t="shared" si="24"/>
        <v>2032.3050000000001</v>
      </c>
    </row>
    <row r="177" spans="1:11">
      <c r="A177" s="17">
        <v>35</v>
      </c>
      <c r="B177" s="41" t="s">
        <v>159</v>
      </c>
      <c r="C177" s="12">
        <v>60</v>
      </c>
      <c r="D177" s="18">
        <v>100</v>
      </c>
      <c r="E177" s="26">
        <v>150</v>
      </c>
      <c r="F177" s="35">
        <f t="shared" si="21"/>
        <v>310</v>
      </c>
      <c r="G177" s="17" t="s">
        <v>94</v>
      </c>
      <c r="H177" s="65">
        <v>4.42</v>
      </c>
      <c r="I177" s="42">
        <f t="shared" si="22"/>
        <v>1370.2</v>
      </c>
      <c r="J177" s="42">
        <f t="shared" si="23"/>
        <v>178.126</v>
      </c>
      <c r="K177" s="42">
        <f t="shared" si="24"/>
        <v>1548.326</v>
      </c>
    </row>
    <row r="178" spans="1:11">
      <c r="A178" s="43"/>
      <c r="B178" s="11" t="s">
        <v>92</v>
      </c>
      <c r="C178" s="11">
        <f>SUM(C143:C177)</f>
        <v>12135</v>
      </c>
      <c r="D178" s="29">
        <f>SUM(D143:D177)</f>
        <v>15194</v>
      </c>
      <c r="E178" s="30">
        <f>SUM(E143:E177)</f>
        <v>14420</v>
      </c>
      <c r="F178" s="30">
        <f>SUM(F143:F177)</f>
        <v>41749</v>
      </c>
      <c r="G178" s="44"/>
      <c r="H178" s="45" t="s">
        <v>160</v>
      </c>
      <c r="I178" s="47">
        <f>SUM(I143:I177)</f>
        <v>55103.78</v>
      </c>
      <c r="J178" s="47">
        <f>SUM(J143:J177)</f>
        <v>7163.491399999999</v>
      </c>
      <c r="K178" s="47">
        <f>SUM(K143:K177)</f>
        <v>62267.271399999998</v>
      </c>
    </row>
    <row r="179" spans="1:11" ht="15.75" thickBot="1">
      <c r="A179" s="92"/>
      <c r="B179" s="92"/>
      <c r="C179" s="92"/>
      <c r="D179" s="92"/>
      <c r="E179" s="93"/>
      <c r="F179" s="93"/>
      <c r="G179" s="92"/>
      <c r="H179" s="92"/>
    </row>
    <row r="180" spans="1:11" ht="16.5" thickBot="1">
      <c r="A180" s="88" t="s">
        <v>197</v>
      </c>
      <c r="B180" s="89"/>
      <c r="C180" s="89"/>
      <c r="D180" s="89"/>
      <c r="E180" s="89"/>
      <c r="F180" s="89"/>
      <c r="G180" s="89"/>
      <c r="H180" s="89"/>
      <c r="I180" s="90"/>
      <c r="J180" s="90"/>
      <c r="K180" s="91"/>
    </row>
    <row r="181" spans="1:11" ht="64.5">
      <c r="A181" s="38" t="s">
        <v>0</v>
      </c>
      <c r="B181" s="38" t="s">
        <v>1</v>
      </c>
      <c r="C181" s="3" t="s">
        <v>2</v>
      </c>
      <c r="D181" s="3" t="s">
        <v>93</v>
      </c>
      <c r="E181" s="3" t="s">
        <v>3</v>
      </c>
      <c r="F181" s="3" t="s">
        <v>4</v>
      </c>
      <c r="G181" s="39" t="s">
        <v>5</v>
      </c>
      <c r="H181" s="39" t="s">
        <v>6</v>
      </c>
      <c r="I181" s="40" t="s">
        <v>7</v>
      </c>
      <c r="J181" s="39" t="s">
        <v>102</v>
      </c>
      <c r="K181" s="39" t="s">
        <v>9</v>
      </c>
    </row>
    <row r="182" spans="1:11">
      <c r="A182" s="48">
        <v>1</v>
      </c>
      <c r="B182" s="56" t="s">
        <v>161</v>
      </c>
      <c r="C182" s="12">
        <v>400</v>
      </c>
      <c r="D182" s="13">
        <v>360</v>
      </c>
      <c r="E182" s="14">
        <v>600</v>
      </c>
      <c r="F182" s="35">
        <f>C182+D182+E182</f>
        <v>1360</v>
      </c>
      <c r="G182" s="17" t="s">
        <v>94</v>
      </c>
      <c r="H182" s="65">
        <v>2.25</v>
      </c>
      <c r="I182" s="42">
        <f>F182*H182</f>
        <v>3060</v>
      </c>
      <c r="J182" s="42">
        <f>I182*13%</f>
        <v>397.8</v>
      </c>
      <c r="K182" s="42">
        <f>I182+J182</f>
        <v>3457.8</v>
      </c>
    </row>
    <row r="183" spans="1:11">
      <c r="A183" s="17">
        <v>2</v>
      </c>
      <c r="B183" s="56" t="s">
        <v>162</v>
      </c>
      <c r="C183" s="12">
        <v>600</v>
      </c>
      <c r="D183" s="13">
        <v>360</v>
      </c>
      <c r="E183" s="14">
        <v>700</v>
      </c>
      <c r="F183" s="35">
        <v>1660</v>
      </c>
      <c r="G183" s="17" t="s">
        <v>94</v>
      </c>
      <c r="H183" s="65">
        <v>2.21</v>
      </c>
      <c r="I183" s="42">
        <f t="shared" ref="I183:I188" si="25">F183*H183</f>
        <v>3668.6</v>
      </c>
      <c r="J183" s="42">
        <f t="shared" ref="J183:J188" si="26">I183*13%</f>
        <v>476.91800000000001</v>
      </c>
      <c r="K183" s="42">
        <f t="shared" ref="K183:K188" si="27">I183+J183</f>
        <v>4145.518</v>
      </c>
    </row>
    <row r="184" spans="1:11">
      <c r="A184" s="17">
        <v>3</v>
      </c>
      <c r="B184" s="56" t="s">
        <v>185</v>
      </c>
      <c r="C184" s="17">
        <v>0</v>
      </c>
      <c r="D184" s="13">
        <v>360</v>
      </c>
      <c r="E184" s="14">
        <v>100</v>
      </c>
      <c r="F184" s="35">
        <v>460</v>
      </c>
      <c r="G184" s="17" t="s">
        <v>94</v>
      </c>
      <c r="H184" s="65">
        <v>5.33</v>
      </c>
      <c r="I184" s="42">
        <f t="shared" si="25"/>
        <v>2451.8000000000002</v>
      </c>
      <c r="J184" s="42">
        <f t="shared" si="26"/>
        <v>318.73400000000004</v>
      </c>
      <c r="K184" s="42">
        <f t="shared" si="27"/>
        <v>2770.5340000000001</v>
      </c>
    </row>
    <row r="185" spans="1:11">
      <c r="A185" s="17">
        <v>4</v>
      </c>
      <c r="B185" s="56" t="s">
        <v>186</v>
      </c>
      <c r="C185" s="17">
        <v>0</v>
      </c>
      <c r="D185" s="13">
        <v>210</v>
      </c>
      <c r="E185" s="17">
        <v>0</v>
      </c>
      <c r="F185" s="35">
        <v>210</v>
      </c>
      <c r="G185" s="17" t="s">
        <v>94</v>
      </c>
      <c r="H185" s="65">
        <v>2.3199999999999998</v>
      </c>
      <c r="I185" s="42">
        <f t="shared" si="25"/>
        <v>487.2</v>
      </c>
      <c r="J185" s="42">
        <f t="shared" si="26"/>
        <v>63.335999999999999</v>
      </c>
      <c r="K185" s="42">
        <f t="shared" si="27"/>
        <v>550.53599999999994</v>
      </c>
    </row>
    <row r="186" spans="1:11">
      <c r="A186" s="17">
        <v>5</v>
      </c>
      <c r="B186" s="56" t="s">
        <v>163</v>
      </c>
      <c r="C186" s="12">
        <v>300</v>
      </c>
      <c r="D186" s="17">
        <v>0</v>
      </c>
      <c r="E186" s="14">
        <v>60</v>
      </c>
      <c r="F186" s="35">
        <v>360</v>
      </c>
      <c r="G186" s="17" t="s">
        <v>94</v>
      </c>
      <c r="H186" s="65">
        <v>2.2999999999999998</v>
      </c>
      <c r="I186" s="42">
        <f t="shared" si="25"/>
        <v>827.99999999999989</v>
      </c>
      <c r="J186" s="42">
        <f t="shared" si="26"/>
        <v>107.63999999999999</v>
      </c>
      <c r="K186" s="42">
        <f t="shared" si="27"/>
        <v>935.63999999999987</v>
      </c>
    </row>
    <row r="187" spans="1:11">
      <c r="A187" s="17">
        <v>6</v>
      </c>
      <c r="B187" s="56" t="s">
        <v>187</v>
      </c>
      <c r="C187" s="12"/>
      <c r="D187" s="75">
        <v>180</v>
      </c>
      <c r="E187" s="32">
        <v>0</v>
      </c>
      <c r="F187" s="71">
        <v>180</v>
      </c>
      <c r="G187" s="17" t="s">
        <v>94</v>
      </c>
      <c r="H187" s="65">
        <v>11.08</v>
      </c>
      <c r="I187" s="42">
        <f t="shared" si="25"/>
        <v>1994.4</v>
      </c>
      <c r="J187" s="42">
        <f t="shared" si="26"/>
        <v>259.27200000000005</v>
      </c>
      <c r="K187" s="42">
        <f t="shared" si="27"/>
        <v>2253.672</v>
      </c>
    </row>
    <row r="188" spans="1:11">
      <c r="A188" s="48">
        <v>7</v>
      </c>
      <c r="B188" s="57" t="s">
        <v>164</v>
      </c>
      <c r="C188" s="12">
        <v>600</v>
      </c>
      <c r="D188" s="72">
        <v>210</v>
      </c>
      <c r="E188" s="73">
        <v>860</v>
      </c>
      <c r="F188" s="71">
        <v>1670</v>
      </c>
      <c r="G188" s="17" t="s">
        <v>94</v>
      </c>
      <c r="H188" s="65">
        <v>10.65</v>
      </c>
      <c r="I188" s="42">
        <f t="shared" si="25"/>
        <v>17785.5</v>
      </c>
      <c r="J188" s="42">
        <f t="shared" si="26"/>
        <v>2312.1150000000002</v>
      </c>
      <c r="K188" s="42">
        <f t="shared" si="27"/>
        <v>20097.615000000002</v>
      </c>
    </row>
    <row r="189" spans="1:11">
      <c r="A189" s="43"/>
      <c r="B189" s="11" t="s">
        <v>92</v>
      </c>
      <c r="C189" s="11">
        <f>SUM(C182:C188)</f>
        <v>1900</v>
      </c>
      <c r="D189" s="29">
        <f>SUM(D182:D188)</f>
        <v>1680</v>
      </c>
      <c r="E189" s="30">
        <f>SUM(E182:E188)</f>
        <v>2320</v>
      </c>
      <c r="F189" s="30">
        <f>SUM(F182:F188)</f>
        <v>5900</v>
      </c>
      <c r="G189" s="44"/>
      <c r="H189" s="45" t="s">
        <v>101</v>
      </c>
      <c r="I189" s="47">
        <f>SUM(I182:I188)</f>
        <v>30275.5</v>
      </c>
      <c r="J189" s="47">
        <f>SUM(J182:J188)</f>
        <v>3935.8150000000005</v>
      </c>
      <c r="K189" s="47">
        <f>SUM(K182:K188)</f>
        <v>34211.315000000002</v>
      </c>
    </row>
    <row r="190" spans="1:11" ht="15.75" thickBot="1">
      <c r="A190" s="92"/>
      <c r="B190" s="92"/>
      <c r="C190" s="92"/>
      <c r="D190" s="92"/>
      <c r="E190" s="93"/>
      <c r="F190" s="93"/>
      <c r="G190" s="92"/>
      <c r="H190" s="92"/>
    </row>
    <row r="191" spans="1:11" ht="16.5" thickBot="1">
      <c r="A191" s="88" t="s">
        <v>198</v>
      </c>
      <c r="B191" s="89"/>
      <c r="C191" s="89"/>
      <c r="D191" s="89"/>
      <c r="E191" s="89"/>
      <c r="F191" s="89"/>
      <c r="G191" s="89"/>
      <c r="H191" s="89"/>
      <c r="I191" s="90"/>
      <c r="J191" s="90"/>
      <c r="K191" s="91"/>
    </row>
    <row r="192" spans="1:11" ht="64.5">
      <c r="A192" s="38" t="s">
        <v>0</v>
      </c>
      <c r="B192" s="38" t="s">
        <v>1</v>
      </c>
      <c r="C192" s="3" t="s">
        <v>2</v>
      </c>
      <c r="D192" s="3" t="s">
        <v>93</v>
      </c>
      <c r="E192" s="3" t="s">
        <v>3</v>
      </c>
      <c r="F192" s="3" t="s">
        <v>4</v>
      </c>
      <c r="G192" s="39" t="s">
        <v>5</v>
      </c>
      <c r="H192" s="39" t="s">
        <v>6</v>
      </c>
      <c r="I192" s="40" t="s">
        <v>7</v>
      </c>
      <c r="J192" s="39" t="s">
        <v>102</v>
      </c>
      <c r="K192" s="39" t="s">
        <v>9</v>
      </c>
    </row>
    <row r="193" spans="1:11" ht="33.75">
      <c r="A193" s="17">
        <v>1</v>
      </c>
      <c r="B193" s="57" t="s">
        <v>165</v>
      </c>
      <c r="C193" s="15">
        <v>1000</v>
      </c>
      <c r="D193" s="72">
        <v>1100</v>
      </c>
      <c r="E193" s="78">
        <v>0</v>
      </c>
      <c r="F193" s="66">
        <f>C193+D193+E193</f>
        <v>2100</v>
      </c>
      <c r="G193" s="17" t="s">
        <v>94</v>
      </c>
      <c r="H193" s="76">
        <v>4.21</v>
      </c>
      <c r="I193" s="42">
        <f>F193*H193</f>
        <v>8841</v>
      </c>
      <c r="J193" s="42">
        <f>I193*13%</f>
        <v>1149.33</v>
      </c>
      <c r="K193" s="42">
        <f>I193+J193</f>
        <v>9990.33</v>
      </c>
    </row>
    <row r="194" spans="1:11" ht="45">
      <c r="A194" s="17">
        <v>2</v>
      </c>
      <c r="B194" s="57" t="s">
        <v>188</v>
      </c>
      <c r="C194" s="16">
        <v>0</v>
      </c>
      <c r="D194" s="72">
        <v>216</v>
      </c>
      <c r="E194" s="73">
        <v>2500</v>
      </c>
      <c r="F194" s="66">
        <f t="shared" ref="F194:F195" si="28">C194+D194+E194</f>
        <v>2716</v>
      </c>
      <c r="G194" s="17" t="s">
        <v>94</v>
      </c>
      <c r="H194" s="76">
        <v>3.22</v>
      </c>
      <c r="I194" s="42">
        <f t="shared" ref="I194:I195" si="29">F194*H194</f>
        <v>8745.52</v>
      </c>
      <c r="J194" s="42">
        <f t="shared" ref="J194:J195" si="30">I194*13%</f>
        <v>1136.9176</v>
      </c>
      <c r="K194" s="42">
        <f t="shared" ref="K194:K195" si="31">I194+J194</f>
        <v>9882.4376000000011</v>
      </c>
    </row>
    <row r="195" spans="1:11" ht="33.75">
      <c r="A195" s="17">
        <v>3</v>
      </c>
      <c r="B195" s="57" t="s">
        <v>166</v>
      </c>
      <c r="C195" s="15">
        <v>300</v>
      </c>
      <c r="D195" s="72">
        <v>240</v>
      </c>
      <c r="E195" s="79">
        <v>0</v>
      </c>
      <c r="F195" s="66">
        <f t="shared" si="28"/>
        <v>540</v>
      </c>
      <c r="G195" s="17" t="s">
        <v>94</v>
      </c>
      <c r="H195" s="76">
        <v>5.87</v>
      </c>
      <c r="I195" s="42">
        <f t="shared" si="29"/>
        <v>3169.8</v>
      </c>
      <c r="J195" s="42">
        <f t="shared" si="30"/>
        <v>412.07400000000001</v>
      </c>
      <c r="K195" s="42">
        <f t="shared" si="31"/>
        <v>3581.8740000000003</v>
      </c>
    </row>
    <row r="196" spans="1:11">
      <c r="A196" s="43"/>
      <c r="B196" s="11" t="s">
        <v>92</v>
      </c>
      <c r="C196" s="11">
        <f>SUM(C193:C195)</f>
        <v>1300</v>
      </c>
      <c r="D196" s="29">
        <f>SUM(D193:D195)</f>
        <v>1556</v>
      </c>
      <c r="E196" s="30">
        <f>SUM(E193:E195)</f>
        <v>2500</v>
      </c>
      <c r="F196" s="30">
        <f>SUM(F193:F195)</f>
        <v>5356</v>
      </c>
      <c r="G196" s="44"/>
      <c r="H196" s="45" t="s">
        <v>101</v>
      </c>
      <c r="I196" s="47">
        <f>SUM(I193:I195)</f>
        <v>20756.32</v>
      </c>
      <c r="J196" s="47">
        <f>SUM(J193:J195)</f>
        <v>2698.3215999999998</v>
      </c>
      <c r="K196" s="47">
        <f>SUM(K193:K195)</f>
        <v>23454.641599999999</v>
      </c>
    </row>
    <row r="197" spans="1:11" ht="15.75" thickBot="1">
      <c r="A197" s="92"/>
      <c r="B197" s="92"/>
      <c r="C197" s="92"/>
      <c r="D197" s="92"/>
      <c r="E197" s="93"/>
      <c r="F197" s="93"/>
      <c r="G197" s="92"/>
      <c r="H197" s="92"/>
    </row>
    <row r="198" spans="1:11" ht="16.5" thickBot="1">
      <c r="A198" s="88" t="s">
        <v>199</v>
      </c>
      <c r="B198" s="89"/>
      <c r="C198" s="89"/>
      <c r="D198" s="89"/>
      <c r="E198" s="89"/>
      <c r="F198" s="89"/>
      <c r="G198" s="89"/>
      <c r="H198" s="89"/>
      <c r="I198" s="90"/>
      <c r="J198" s="90"/>
      <c r="K198" s="91"/>
    </row>
    <row r="199" spans="1:11" ht="64.5">
      <c r="A199" s="38" t="s">
        <v>0</v>
      </c>
      <c r="B199" s="38" t="s">
        <v>1</v>
      </c>
      <c r="C199" s="3" t="s">
        <v>2</v>
      </c>
      <c r="D199" s="3" t="s">
        <v>93</v>
      </c>
      <c r="E199" s="3" t="s">
        <v>3</v>
      </c>
      <c r="F199" s="3" t="s">
        <v>4</v>
      </c>
      <c r="G199" s="39" t="s">
        <v>5</v>
      </c>
      <c r="H199" s="39" t="s">
        <v>6</v>
      </c>
      <c r="I199" s="40" t="s">
        <v>7</v>
      </c>
      <c r="J199" s="39" t="s">
        <v>102</v>
      </c>
      <c r="K199" s="39" t="s">
        <v>9</v>
      </c>
    </row>
    <row r="200" spans="1:11" ht="18.75" customHeight="1">
      <c r="A200" s="48">
        <v>1</v>
      </c>
      <c r="B200" s="8" t="s">
        <v>167</v>
      </c>
      <c r="C200" s="15">
        <v>150</v>
      </c>
      <c r="D200" s="18">
        <v>250</v>
      </c>
      <c r="E200" s="19">
        <v>40</v>
      </c>
      <c r="F200" s="66">
        <f>C200+D200+E200</f>
        <v>440</v>
      </c>
      <c r="G200" s="17" t="s">
        <v>94</v>
      </c>
      <c r="H200" s="76">
        <v>6</v>
      </c>
      <c r="I200" s="42">
        <f>H200*F200</f>
        <v>2640</v>
      </c>
      <c r="J200" s="42">
        <f>I200*13%</f>
        <v>343.2</v>
      </c>
      <c r="K200" s="42">
        <f>J200+I200</f>
        <v>2983.2</v>
      </c>
    </row>
    <row r="201" spans="1:11" ht="60.75" customHeight="1">
      <c r="A201" s="32">
        <v>2</v>
      </c>
      <c r="B201" s="58" t="s">
        <v>168</v>
      </c>
      <c r="C201" s="24">
        <v>1200</v>
      </c>
      <c r="D201" s="25">
        <v>1200</v>
      </c>
      <c r="E201" s="26">
        <v>800</v>
      </c>
      <c r="F201" s="66">
        <f t="shared" ref="F201:F202" si="32">C201+D201+E201</f>
        <v>3200</v>
      </c>
      <c r="G201" s="32" t="s">
        <v>94</v>
      </c>
      <c r="H201" s="76">
        <v>12.15</v>
      </c>
      <c r="I201" s="42">
        <f>H201*F201</f>
        <v>38880</v>
      </c>
      <c r="J201" s="42">
        <f>I201*13%</f>
        <v>5054.4000000000005</v>
      </c>
      <c r="K201" s="42">
        <f>J201+I201</f>
        <v>43934.400000000001</v>
      </c>
    </row>
    <row r="202" spans="1:11">
      <c r="A202" s="32">
        <v>3</v>
      </c>
      <c r="B202" s="58" t="s">
        <v>169</v>
      </c>
      <c r="C202" s="24">
        <v>50</v>
      </c>
      <c r="D202" s="25">
        <v>400</v>
      </c>
      <c r="E202" s="81">
        <v>0</v>
      </c>
      <c r="F202" s="66">
        <f t="shared" si="32"/>
        <v>450</v>
      </c>
      <c r="G202" s="17" t="s">
        <v>94</v>
      </c>
      <c r="H202" s="80">
        <v>2.74</v>
      </c>
      <c r="I202" s="42">
        <f>H202*F202</f>
        <v>1233</v>
      </c>
      <c r="J202" s="42">
        <f>I202*13%</f>
        <v>160.29</v>
      </c>
      <c r="K202" s="42">
        <f>J202+I202</f>
        <v>1393.29</v>
      </c>
    </row>
    <row r="203" spans="1:11">
      <c r="A203" s="82"/>
      <c r="B203" s="83" t="s">
        <v>92</v>
      </c>
      <c r="C203" s="84">
        <f>SUM(C200:C202)</f>
        <v>1400</v>
      </c>
      <c r="D203" s="84">
        <f>SUM(D200:D202)</f>
        <v>1850</v>
      </c>
      <c r="E203" s="84">
        <f>SUM(E200:E202)</f>
        <v>840</v>
      </c>
      <c r="F203" s="84">
        <f>SUM(F200:F202)</f>
        <v>4090</v>
      </c>
      <c r="G203" s="60"/>
      <c r="H203" s="85" t="s">
        <v>101</v>
      </c>
      <c r="I203" s="47">
        <f>SUM(I200:I202)</f>
        <v>42753</v>
      </c>
      <c r="J203" s="47">
        <f>SUM(J200:J202)</f>
        <v>5557.89</v>
      </c>
      <c r="K203" s="47">
        <f>SUM(K200:K202)</f>
        <v>48310.89</v>
      </c>
    </row>
    <row r="204" spans="1:11">
      <c r="A204" s="94"/>
      <c r="B204" s="94"/>
      <c r="C204" s="94"/>
      <c r="D204" s="94"/>
      <c r="E204" s="94"/>
      <c r="F204" s="94"/>
      <c r="G204" s="94"/>
      <c r="H204" s="94"/>
    </row>
    <row r="205" spans="1:11">
      <c r="A205" s="95" t="s">
        <v>170</v>
      </c>
      <c r="B205" s="96"/>
      <c r="C205" s="96"/>
      <c r="D205" s="96"/>
      <c r="E205" s="96"/>
      <c r="F205" s="97"/>
      <c r="G205" s="97"/>
      <c r="H205" s="98"/>
      <c r="I205" s="61">
        <f>I85+I99+I125+I134+I139+I178+I189+I196+I203</f>
        <v>510658.29600000003</v>
      </c>
      <c r="J205" s="62">
        <f>J85+J99+J125+J134+J139+J178+J189+J196+J203</f>
        <v>66397.513480000023</v>
      </c>
      <c r="K205" s="62">
        <f>K85+K99+K125+K134+K139+K178+K189+K196+K203</f>
        <v>577055.80948000005</v>
      </c>
    </row>
  </sheetData>
  <mergeCells count="18">
    <mergeCell ref="A191:K191"/>
    <mergeCell ref="A198:K198"/>
    <mergeCell ref="A140:H140"/>
    <mergeCell ref="A204:H204"/>
    <mergeCell ref="A205:H205"/>
    <mergeCell ref="A179:H179"/>
    <mergeCell ref="A190:H190"/>
    <mergeCell ref="A197:H197"/>
    <mergeCell ref="A1:K1"/>
    <mergeCell ref="A101:K101"/>
    <mergeCell ref="A128:K128"/>
    <mergeCell ref="A141:K141"/>
    <mergeCell ref="A180:K180"/>
    <mergeCell ref="A136:K136"/>
    <mergeCell ref="A100:H100"/>
    <mergeCell ref="A126:H127"/>
    <mergeCell ref="A135:H135"/>
    <mergeCell ref="A87:K8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USER</cp:lastModifiedBy>
  <cp:lastPrinted>2024-10-23T08:47:05Z</cp:lastPrinted>
  <dcterms:created xsi:type="dcterms:W3CDTF">2024-10-22T06:25:55Z</dcterms:created>
  <dcterms:modified xsi:type="dcterms:W3CDTF">2024-11-13T09:25:32Z</dcterms:modified>
</cp:coreProperties>
</file>